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8475" windowHeight="4290" tabRatio="740" firstSheet="1" activeTab="5"/>
  </bookViews>
  <sheets>
    <sheet name="CLIN 110000 Summary" sheetId="11" r:id="rId1"/>
    <sheet name="Contract Year 1 - Detail" sheetId="22" r:id="rId2"/>
    <sheet name="Contract Year 2 - Detail" sheetId="23" r:id="rId3"/>
    <sheet name="Contract Year 3 - Detail" sheetId="24" r:id="rId4"/>
    <sheet name="Contract Year 4 - Detail" sheetId="25" r:id="rId5"/>
    <sheet name="Contract Year 5 - Detail" sheetId="26" r:id="rId6"/>
    <sheet name="Contract Year 6 (Opt 1) -Detail" sheetId="16" r:id="rId7"/>
    <sheet name="Contract Year 7 (Opt 1) -Detail" sheetId="27" r:id="rId8"/>
    <sheet name="Contract Year 8 (Opt 1) -Detail" sheetId="28" r:id="rId9"/>
    <sheet name="Contract Year 9 (Opt 2) -Detail" sheetId="29" r:id="rId10"/>
    <sheet name="Contract Year 10 (Opt 2)-Detail" sheetId="30" r:id="rId11"/>
    <sheet name="CY 11-FAR 52.217-8 (6 mo exten)" sheetId="31" r:id="rId12"/>
    <sheet name="Labor Categories_W_PRICES" sheetId="12" r:id="rId13"/>
  </sheets>
  <calcPr calcId="145621"/>
</workbook>
</file>

<file path=xl/calcChain.xml><?xml version="1.0" encoding="utf-8"?>
<calcChain xmlns="http://schemas.openxmlformats.org/spreadsheetml/2006/main">
  <c r="I40" i="23" l="1"/>
  <c r="I40" i="24"/>
  <c r="I40" i="25"/>
  <c r="I40" i="26"/>
  <c r="I40" i="16"/>
  <c r="I40" i="27"/>
  <c r="I40" i="28"/>
  <c r="I40" i="29"/>
  <c r="I40" i="30"/>
  <c r="I40" i="31"/>
  <c r="I40" i="22"/>
  <c r="T41" i="23"/>
  <c r="S41" i="23"/>
  <c r="R41" i="23"/>
  <c r="Q41" i="23"/>
  <c r="P41" i="23"/>
  <c r="O41" i="23"/>
  <c r="N41" i="23"/>
  <c r="M41" i="23"/>
  <c r="L41" i="23"/>
  <c r="K41" i="23"/>
  <c r="T41" i="24"/>
  <c r="S41" i="24"/>
  <c r="R41" i="24"/>
  <c r="Q41" i="24"/>
  <c r="P41" i="24"/>
  <c r="O41" i="24"/>
  <c r="N41" i="24"/>
  <c r="M41" i="24"/>
  <c r="L41" i="24"/>
  <c r="K41" i="24"/>
  <c r="T41" i="25"/>
  <c r="S41" i="25"/>
  <c r="R41" i="25"/>
  <c r="Q41" i="25"/>
  <c r="P41" i="25"/>
  <c r="O41" i="25"/>
  <c r="N41" i="25"/>
  <c r="M41" i="25"/>
  <c r="L41" i="25"/>
  <c r="K41" i="25"/>
  <c r="T41" i="26"/>
  <c r="S41" i="26"/>
  <c r="R41" i="26"/>
  <c r="Q41" i="26"/>
  <c r="P41" i="26"/>
  <c r="O41" i="26"/>
  <c r="N41" i="26"/>
  <c r="M41" i="26"/>
  <c r="L41" i="26"/>
  <c r="K41" i="26"/>
  <c r="T41" i="16"/>
  <c r="S41" i="16"/>
  <c r="R41" i="16"/>
  <c r="Q41" i="16"/>
  <c r="P41" i="16"/>
  <c r="O41" i="16"/>
  <c r="N41" i="16"/>
  <c r="M41" i="16"/>
  <c r="L41" i="16"/>
  <c r="K41" i="16"/>
  <c r="T41" i="27"/>
  <c r="S41" i="27"/>
  <c r="R41" i="27"/>
  <c r="Q41" i="27"/>
  <c r="P41" i="27"/>
  <c r="O41" i="27"/>
  <c r="N41" i="27"/>
  <c r="M41" i="27"/>
  <c r="L41" i="27"/>
  <c r="K41" i="27"/>
  <c r="T41" i="28"/>
  <c r="S41" i="28"/>
  <c r="R41" i="28"/>
  <c r="Q41" i="28"/>
  <c r="P41" i="28"/>
  <c r="O41" i="28"/>
  <c r="N41" i="28"/>
  <c r="M41" i="28"/>
  <c r="L41" i="28"/>
  <c r="K41" i="28"/>
  <c r="T41" i="29"/>
  <c r="S41" i="29"/>
  <c r="R41" i="29"/>
  <c r="Q41" i="29"/>
  <c r="P41" i="29"/>
  <c r="O41" i="29"/>
  <c r="N41" i="29"/>
  <c r="M41" i="29"/>
  <c r="L41" i="29"/>
  <c r="K41" i="29"/>
  <c r="T41" i="30"/>
  <c r="S41" i="30"/>
  <c r="R41" i="30"/>
  <c r="Q41" i="30"/>
  <c r="P41" i="30"/>
  <c r="O41" i="30"/>
  <c r="N41" i="30"/>
  <c r="M41" i="30"/>
  <c r="L41" i="30"/>
  <c r="K41" i="30"/>
  <c r="T41" i="31"/>
  <c r="S41" i="31"/>
  <c r="R41" i="31"/>
  <c r="Q41" i="31"/>
  <c r="P41" i="31"/>
  <c r="O41" i="31"/>
  <c r="N41" i="31"/>
  <c r="M41" i="31"/>
  <c r="L41" i="31"/>
  <c r="K41" i="31"/>
  <c r="T41" i="22"/>
  <c r="S41" i="22"/>
  <c r="R41" i="22"/>
  <c r="Q41" i="22"/>
  <c r="P41" i="22"/>
  <c r="O41" i="22"/>
  <c r="N41" i="22"/>
  <c r="M41" i="22"/>
  <c r="L41" i="22"/>
  <c r="K41" i="22"/>
  <c r="I10" i="23" l="1"/>
  <c r="I10" i="24"/>
  <c r="I10" i="25"/>
  <c r="I10" i="26"/>
  <c r="I10" i="16"/>
  <c r="I10" i="27"/>
  <c r="I10" i="28"/>
  <c r="I10" i="29"/>
  <c r="I10" i="30"/>
  <c r="I10" i="31"/>
  <c r="I10" i="22"/>
  <c r="T11" i="23"/>
  <c r="S11" i="23"/>
  <c r="R11" i="23"/>
  <c r="Q11" i="23"/>
  <c r="P11" i="23"/>
  <c r="O11" i="23"/>
  <c r="N11" i="23"/>
  <c r="M11" i="23"/>
  <c r="L11" i="23"/>
  <c r="K11" i="23"/>
  <c r="T11" i="24"/>
  <c r="S11" i="24"/>
  <c r="R11" i="24"/>
  <c r="Q11" i="24"/>
  <c r="P11" i="24"/>
  <c r="O11" i="24"/>
  <c r="N11" i="24"/>
  <c r="M11" i="24"/>
  <c r="L11" i="24"/>
  <c r="K11" i="24"/>
  <c r="T11" i="25"/>
  <c r="S11" i="25"/>
  <c r="R11" i="25"/>
  <c r="Q11" i="25"/>
  <c r="P11" i="25"/>
  <c r="O11" i="25"/>
  <c r="N11" i="25"/>
  <c r="M11" i="25"/>
  <c r="L11" i="25"/>
  <c r="K11" i="25"/>
  <c r="T11" i="26"/>
  <c r="S11" i="26"/>
  <c r="R11" i="26"/>
  <c r="Q11" i="26"/>
  <c r="P11" i="26"/>
  <c r="O11" i="26"/>
  <c r="N11" i="26"/>
  <c r="M11" i="26"/>
  <c r="L11" i="26"/>
  <c r="K11" i="26"/>
  <c r="T11" i="16"/>
  <c r="S11" i="16"/>
  <c r="R11" i="16"/>
  <c r="Q11" i="16"/>
  <c r="P11" i="16"/>
  <c r="O11" i="16"/>
  <c r="N11" i="16"/>
  <c r="M11" i="16"/>
  <c r="L11" i="16"/>
  <c r="K11" i="16"/>
  <c r="T11" i="27"/>
  <c r="S11" i="27"/>
  <c r="R11" i="27"/>
  <c r="Q11" i="27"/>
  <c r="P11" i="27"/>
  <c r="O11" i="27"/>
  <c r="N11" i="27"/>
  <c r="M11" i="27"/>
  <c r="L11" i="27"/>
  <c r="K11" i="27"/>
  <c r="T11" i="28"/>
  <c r="S11" i="28"/>
  <c r="R11" i="28"/>
  <c r="Q11" i="28"/>
  <c r="P11" i="28"/>
  <c r="O11" i="28"/>
  <c r="N11" i="28"/>
  <c r="M11" i="28"/>
  <c r="L11" i="28"/>
  <c r="K11" i="28"/>
  <c r="T11" i="29"/>
  <c r="S11" i="29"/>
  <c r="R11" i="29"/>
  <c r="Q11" i="29"/>
  <c r="P11" i="29"/>
  <c r="O11" i="29"/>
  <c r="N11" i="29"/>
  <c r="M11" i="29"/>
  <c r="L11" i="29"/>
  <c r="K11" i="29"/>
  <c r="T11" i="30"/>
  <c r="S11" i="30"/>
  <c r="R11" i="30"/>
  <c r="Q11" i="30"/>
  <c r="P11" i="30"/>
  <c r="O11" i="30"/>
  <c r="N11" i="30"/>
  <c r="M11" i="30"/>
  <c r="L11" i="30"/>
  <c r="K11" i="30"/>
  <c r="T11" i="31"/>
  <c r="S11" i="31"/>
  <c r="R11" i="31"/>
  <c r="Q11" i="31"/>
  <c r="P11" i="31"/>
  <c r="O11" i="31"/>
  <c r="N11" i="31"/>
  <c r="M11" i="31"/>
  <c r="L11" i="31"/>
  <c r="K11" i="31"/>
  <c r="T11" i="22"/>
  <c r="S11" i="22"/>
  <c r="R11" i="22"/>
  <c r="Q11" i="22"/>
  <c r="P11" i="22"/>
  <c r="O11" i="22"/>
  <c r="N11" i="22"/>
  <c r="M11" i="22"/>
  <c r="L11" i="22"/>
  <c r="K11" i="22"/>
  <c r="H2" i="22" l="1"/>
  <c r="H2" i="23"/>
  <c r="H2" i="24"/>
  <c r="H2" i="25"/>
  <c r="H2" i="26"/>
  <c r="H2" i="16"/>
  <c r="H2" i="27"/>
  <c r="H2" i="28"/>
  <c r="H2" i="29"/>
  <c r="H2" i="30"/>
  <c r="H2" i="31"/>
  <c r="V4" i="30"/>
  <c r="A22" i="11" l="1"/>
  <c r="H40" i="31"/>
  <c r="T38" i="31"/>
  <c r="S38" i="31"/>
  <c r="R38" i="31"/>
  <c r="Q38" i="31"/>
  <c r="P38" i="31"/>
  <c r="O38" i="31"/>
  <c r="N38" i="31"/>
  <c r="M38" i="31"/>
  <c r="L38" i="31"/>
  <c r="K38" i="31"/>
  <c r="I37" i="31"/>
  <c r="I36" i="31"/>
  <c r="H34" i="31"/>
  <c r="I33" i="31"/>
  <c r="H31" i="31"/>
  <c r="I30" i="31"/>
  <c r="H28" i="31"/>
  <c r="T26" i="31"/>
  <c r="S26" i="31"/>
  <c r="R26" i="31"/>
  <c r="Q26" i="31"/>
  <c r="P26" i="31"/>
  <c r="O26" i="31"/>
  <c r="N26" i="31"/>
  <c r="M26" i="31"/>
  <c r="L26" i="31"/>
  <c r="K26" i="31"/>
  <c r="I25" i="31"/>
  <c r="H25" i="31"/>
  <c r="T23" i="31"/>
  <c r="S23" i="31"/>
  <c r="R23" i="31"/>
  <c r="Q23" i="31"/>
  <c r="P23" i="31"/>
  <c r="O23" i="31"/>
  <c r="N23" i="31"/>
  <c r="M23" i="31"/>
  <c r="L23" i="31"/>
  <c r="K23" i="31"/>
  <c r="I22" i="31"/>
  <c r="H22" i="31"/>
  <c r="T20" i="31"/>
  <c r="S20" i="31"/>
  <c r="R20" i="31"/>
  <c r="Q20" i="31"/>
  <c r="P20" i="31"/>
  <c r="O20" i="31"/>
  <c r="N20" i="31"/>
  <c r="M20" i="31"/>
  <c r="L20" i="31"/>
  <c r="K20" i="31"/>
  <c r="I19" i="31"/>
  <c r="H19" i="31"/>
  <c r="T17" i="31"/>
  <c r="S17" i="31"/>
  <c r="R17" i="31"/>
  <c r="Q17" i="31"/>
  <c r="P17" i="31"/>
  <c r="O17" i="31"/>
  <c r="N17" i="31"/>
  <c r="M17" i="31"/>
  <c r="L17" i="31"/>
  <c r="K17" i="31"/>
  <c r="I16" i="31"/>
  <c r="H16" i="31"/>
  <c r="T14" i="31"/>
  <c r="S14" i="31"/>
  <c r="R14" i="31"/>
  <c r="Q14" i="31"/>
  <c r="P14" i="31"/>
  <c r="O14" i="31"/>
  <c r="N14" i="31"/>
  <c r="M14" i="31"/>
  <c r="L14" i="31"/>
  <c r="K14" i="31"/>
  <c r="I13" i="31"/>
  <c r="H13" i="31"/>
  <c r="H10" i="31"/>
  <c r="T8" i="31"/>
  <c r="S8" i="31"/>
  <c r="R8" i="31"/>
  <c r="Q8" i="31"/>
  <c r="P8" i="31"/>
  <c r="O8" i="31"/>
  <c r="N8" i="31"/>
  <c r="M8" i="31"/>
  <c r="L8" i="31"/>
  <c r="K8" i="31"/>
  <c r="I7" i="31"/>
  <c r="I6" i="31"/>
  <c r="H4" i="31"/>
  <c r="H44" i="31" s="1"/>
  <c r="D22" i="11" s="1"/>
  <c r="A21" i="11"/>
  <c r="H40" i="30"/>
  <c r="T38" i="30"/>
  <c r="S38" i="30"/>
  <c r="R38" i="30"/>
  <c r="Q38" i="30"/>
  <c r="P38" i="30"/>
  <c r="O38" i="30"/>
  <c r="N38" i="30"/>
  <c r="M38" i="30"/>
  <c r="L38" i="30"/>
  <c r="K38" i="30"/>
  <c r="I37" i="30"/>
  <c r="I36" i="30"/>
  <c r="H34" i="30"/>
  <c r="I33" i="30"/>
  <c r="H31" i="30"/>
  <c r="I30" i="30"/>
  <c r="H28" i="30"/>
  <c r="T26" i="30"/>
  <c r="S26" i="30"/>
  <c r="R26" i="30"/>
  <c r="Q26" i="30"/>
  <c r="P26" i="30"/>
  <c r="O26" i="30"/>
  <c r="N26" i="30"/>
  <c r="M26" i="30"/>
  <c r="L26" i="30"/>
  <c r="K26" i="30"/>
  <c r="I25" i="30"/>
  <c r="H25" i="30"/>
  <c r="T23" i="30"/>
  <c r="S23" i="30"/>
  <c r="R23" i="30"/>
  <c r="Q23" i="30"/>
  <c r="P23" i="30"/>
  <c r="O23" i="30"/>
  <c r="N23" i="30"/>
  <c r="M23" i="30"/>
  <c r="L23" i="30"/>
  <c r="K23" i="30"/>
  <c r="I22" i="30"/>
  <c r="H22" i="30"/>
  <c r="T20" i="30"/>
  <c r="S20" i="30"/>
  <c r="R20" i="30"/>
  <c r="Q20" i="30"/>
  <c r="P20" i="30"/>
  <c r="O20" i="30"/>
  <c r="N20" i="30"/>
  <c r="M20" i="30"/>
  <c r="L20" i="30"/>
  <c r="K20" i="30"/>
  <c r="I19" i="30"/>
  <c r="H19" i="30"/>
  <c r="T17" i="30"/>
  <c r="S17" i="30"/>
  <c r="R17" i="30"/>
  <c r="Q17" i="30"/>
  <c r="P17" i="30"/>
  <c r="O17" i="30"/>
  <c r="N17" i="30"/>
  <c r="M17" i="30"/>
  <c r="L17" i="30"/>
  <c r="K17" i="30"/>
  <c r="I16" i="30"/>
  <c r="H16" i="30"/>
  <c r="T14" i="30"/>
  <c r="S14" i="30"/>
  <c r="R14" i="30"/>
  <c r="Q14" i="30"/>
  <c r="P14" i="30"/>
  <c r="O14" i="30"/>
  <c r="N14" i="30"/>
  <c r="M14" i="30"/>
  <c r="L14" i="30"/>
  <c r="K14" i="30"/>
  <c r="I13" i="30"/>
  <c r="H13" i="30"/>
  <c r="H10" i="30"/>
  <c r="T8" i="30"/>
  <c r="S8" i="30"/>
  <c r="R8" i="30"/>
  <c r="Q8" i="30"/>
  <c r="P8" i="30"/>
  <c r="O8" i="30"/>
  <c r="N8" i="30"/>
  <c r="M8" i="30"/>
  <c r="L8" i="30"/>
  <c r="K8" i="30"/>
  <c r="I7" i="30"/>
  <c r="I6" i="30"/>
  <c r="H4" i="30"/>
  <c r="H44" i="30" s="1"/>
  <c r="D21" i="11" s="1"/>
  <c r="A20" i="11"/>
  <c r="H40" i="29"/>
  <c r="T38" i="29"/>
  <c r="S38" i="29"/>
  <c r="R38" i="29"/>
  <c r="Q38" i="29"/>
  <c r="P38" i="29"/>
  <c r="O38" i="29"/>
  <c r="N38" i="29"/>
  <c r="M38" i="29"/>
  <c r="L38" i="29"/>
  <c r="K38" i="29"/>
  <c r="I37" i="29"/>
  <c r="I36" i="29"/>
  <c r="H34" i="29"/>
  <c r="I33" i="29"/>
  <c r="H31" i="29"/>
  <c r="I30" i="29"/>
  <c r="H28" i="29"/>
  <c r="T26" i="29"/>
  <c r="S26" i="29"/>
  <c r="R26" i="29"/>
  <c r="Q26" i="29"/>
  <c r="P26" i="29"/>
  <c r="O26" i="29"/>
  <c r="N26" i="29"/>
  <c r="M26" i="29"/>
  <c r="L26" i="29"/>
  <c r="K26" i="29"/>
  <c r="I25" i="29"/>
  <c r="H25" i="29"/>
  <c r="T23" i="29"/>
  <c r="S23" i="29"/>
  <c r="R23" i="29"/>
  <c r="Q23" i="29"/>
  <c r="P23" i="29"/>
  <c r="O23" i="29"/>
  <c r="N23" i="29"/>
  <c r="M23" i="29"/>
  <c r="L23" i="29"/>
  <c r="K23" i="29"/>
  <c r="I22" i="29"/>
  <c r="H22" i="29"/>
  <c r="T20" i="29"/>
  <c r="S20" i="29"/>
  <c r="R20" i="29"/>
  <c r="Q20" i="29"/>
  <c r="P20" i="29"/>
  <c r="O20" i="29"/>
  <c r="N20" i="29"/>
  <c r="M20" i="29"/>
  <c r="L20" i="29"/>
  <c r="K20" i="29"/>
  <c r="I19" i="29"/>
  <c r="H19" i="29"/>
  <c r="T17" i="29"/>
  <c r="S17" i="29"/>
  <c r="R17" i="29"/>
  <c r="Q17" i="29"/>
  <c r="P17" i="29"/>
  <c r="O17" i="29"/>
  <c r="N17" i="29"/>
  <c r="M17" i="29"/>
  <c r="L17" i="29"/>
  <c r="K17" i="29"/>
  <c r="I16" i="29"/>
  <c r="H16" i="29"/>
  <c r="T14" i="29"/>
  <c r="S14" i="29"/>
  <c r="R14" i="29"/>
  <c r="Q14" i="29"/>
  <c r="P14" i="29"/>
  <c r="O14" i="29"/>
  <c r="N14" i="29"/>
  <c r="M14" i="29"/>
  <c r="L14" i="29"/>
  <c r="K14" i="29"/>
  <c r="I13" i="29"/>
  <c r="H13" i="29"/>
  <c r="H10" i="29"/>
  <c r="T8" i="29"/>
  <c r="S8" i="29"/>
  <c r="R8" i="29"/>
  <c r="Q8" i="29"/>
  <c r="P8" i="29"/>
  <c r="O8" i="29"/>
  <c r="N8" i="29"/>
  <c r="M8" i="29"/>
  <c r="L8" i="29"/>
  <c r="K8" i="29"/>
  <c r="I7" i="29"/>
  <c r="I6" i="29"/>
  <c r="H4" i="29"/>
  <c r="H44" i="29" s="1"/>
  <c r="D20" i="11" s="1"/>
  <c r="A19" i="11"/>
  <c r="H40" i="28"/>
  <c r="T38" i="28"/>
  <c r="S38" i="28"/>
  <c r="R38" i="28"/>
  <c r="Q38" i="28"/>
  <c r="P38" i="28"/>
  <c r="O38" i="28"/>
  <c r="N38" i="28"/>
  <c r="M38" i="28"/>
  <c r="L38" i="28"/>
  <c r="K38" i="28"/>
  <c r="I37" i="28"/>
  <c r="I36" i="28"/>
  <c r="H34" i="28"/>
  <c r="I33" i="28"/>
  <c r="H31" i="28"/>
  <c r="I30" i="28"/>
  <c r="H28" i="28"/>
  <c r="T26" i="28"/>
  <c r="S26" i="28"/>
  <c r="R26" i="28"/>
  <c r="Q26" i="28"/>
  <c r="P26" i="28"/>
  <c r="O26" i="28"/>
  <c r="N26" i="28"/>
  <c r="M26" i="28"/>
  <c r="L26" i="28"/>
  <c r="K26" i="28"/>
  <c r="I25" i="28"/>
  <c r="H25" i="28"/>
  <c r="T23" i="28"/>
  <c r="S23" i="28"/>
  <c r="R23" i="28"/>
  <c r="Q23" i="28"/>
  <c r="P23" i="28"/>
  <c r="O23" i="28"/>
  <c r="N23" i="28"/>
  <c r="M23" i="28"/>
  <c r="L23" i="28"/>
  <c r="K23" i="28"/>
  <c r="I22" i="28"/>
  <c r="H22" i="28"/>
  <c r="T20" i="28"/>
  <c r="S20" i="28"/>
  <c r="R20" i="28"/>
  <c r="Q20" i="28"/>
  <c r="P20" i="28"/>
  <c r="O20" i="28"/>
  <c r="N20" i="28"/>
  <c r="M20" i="28"/>
  <c r="L20" i="28"/>
  <c r="K20" i="28"/>
  <c r="I19" i="28"/>
  <c r="H19" i="28"/>
  <c r="T17" i="28"/>
  <c r="S17" i="28"/>
  <c r="R17" i="28"/>
  <c r="Q17" i="28"/>
  <c r="P17" i="28"/>
  <c r="O17" i="28"/>
  <c r="N17" i="28"/>
  <c r="M17" i="28"/>
  <c r="L17" i="28"/>
  <c r="K17" i="28"/>
  <c r="I16" i="28"/>
  <c r="H16" i="28"/>
  <c r="T14" i="28"/>
  <c r="S14" i="28"/>
  <c r="R14" i="28"/>
  <c r="Q14" i="28"/>
  <c r="P14" i="28"/>
  <c r="O14" i="28"/>
  <c r="N14" i="28"/>
  <c r="M14" i="28"/>
  <c r="L14" i="28"/>
  <c r="K14" i="28"/>
  <c r="I13" i="28"/>
  <c r="H13" i="28"/>
  <c r="H10" i="28"/>
  <c r="T8" i="28"/>
  <c r="S8" i="28"/>
  <c r="R8" i="28"/>
  <c r="Q8" i="28"/>
  <c r="P8" i="28"/>
  <c r="O8" i="28"/>
  <c r="N8" i="28"/>
  <c r="M8" i="28"/>
  <c r="L8" i="28"/>
  <c r="K8" i="28"/>
  <c r="I7" i="28"/>
  <c r="I6" i="28"/>
  <c r="H4" i="28"/>
  <c r="H44" i="28" s="1"/>
  <c r="D19" i="11" s="1"/>
  <c r="A18" i="11"/>
  <c r="H40" i="27"/>
  <c r="T38" i="27"/>
  <c r="S38" i="27"/>
  <c r="R38" i="27"/>
  <c r="Q38" i="27"/>
  <c r="P38" i="27"/>
  <c r="O38" i="27"/>
  <c r="N38" i="27"/>
  <c r="M38" i="27"/>
  <c r="L38" i="27"/>
  <c r="K38" i="27"/>
  <c r="I37" i="27"/>
  <c r="I36" i="27"/>
  <c r="H34" i="27"/>
  <c r="I33" i="27"/>
  <c r="H31" i="27"/>
  <c r="I30" i="27"/>
  <c r="H28" i="27"/>
  <c r="T26" i="27"/>
  <c r="S26" i="27"/>
  <c r="R26" i="27"/>
  <c r="Q26" i="27"/>
  <c r="P26" i="27"/>
  <c r="O26" i="27"/>
  <c r="N26" i="27"/>
  <c r="M26" i="27"/>
  <c r="L26" i="27"/>
  <c r="K26" i="27"/>
  <c r="I25" i="27"/>
  <c r="H25" i="27"/>
  <c r="T23" i="27"/>
  <c r="S23" i="27"/>
  <c r="R23" i="27"/>
  <c r="Q23" i="27"/>
  <c r="P23" i="27"/>
  <c r="O23" i="27"/>
  <c r="N23" i="27"/>
  <c r="M23" i="27"/>
  <c r="L23" i="27"/>
  <c r="K23" i="27"/>
  <c r="I22" i="27"/>
  <c r="H22" i="27"/>
  <c r="T20" i="27"/>
  <c r="S20" i="27"/>
  <c r="R20" i="27"/>
  <c r="Q20" i="27"/>
  <c r="P20" i="27"/>
  <c r="O20" i="27"/>
  <c r="N20" i="27"/>
  <c r="M20" i="27"/>
  <c r="L20" i="27"/>
  <c r="K20" i="27"/>
  <c r="I19" i="27"/>
  <c r="H19" i="27"/>
  <c r="T17" i="27"/>
  <c r="S17" i="27"/>
  <c r="R17" i="27"/>
  <c r="Q17" i="27"/>
  <c r="P17" i="27"/>
  <c r="O17" i="27"/>
  <c r="N17" i="27"/>
  <c r="M17" i="27"/>
  <c r="L17" i="27"/>
  <c r="K17" i="27"/>
  <c r="I16" i="27"/>
  <c r="H16" i="27"/>
  <c r="T14" i="27"/>
  <c r="S14" i="27"/>
  <c r="R14" i="27"/>
  <c r="Q14" i="27"/>
  <c r="P14" i="27"/>
  <c r="O14" i="27"/>
  <c r="N14" i="27"/>
  <c r="M14" i="27"/>
  <c r="L14" i="27"/>
  <c r="K14" i="27"/>
  <c r="I13" i="27"/>
  <c r="H13" i="27"/>
  <c r="H10" i="27"/>
  <c r="T8" i="27"/>
  <c r="S8" i="27"/>
  <c r="R8" i="27"/>
  <c r="Q8" i="27"/>
  <c r="P8" i="27"/>
  <c r="O8" i="27"/>
  <c r="N8" i="27"/>
  <c r="M8" i="27"/>
  <c r="L8" i="27"/>
  <c r="K8" i="27"/>
  <c r="I7" i="27"/>
  <c r="I6" i="27"/>
  <c r="H4" i="27"/>
  <c r="H44" i="27" s="1"/>
  <c r="D18" i="11" s="1"/>
  <c r="A16" i="11"/>
  <c r="H40" i="26"/>
  <c r="T38" i="26"/>
  <c r="S38" i="26"/>
  <c r="R38" i="26"/>
  <c r="Q38" i="26"/>
  <c r="P38" i="26"/>
  <c r="O38" i="26"/>
  <c r="N38" i="26"/>
  <c r="M38" i="26"/>
  <c r="L38" i="26"/>
  <c r="K38" i="26"/>
  <c r="I37" i="26"/>
  <c r="I36" i="26"/>
  <c r="H34" i="26"/>
  <c r="I33" i="26"/>
  <c r="H31" i="26"/>
  <c r="I30" i="26"/>
  <c r="H28" i="26"/>
  <c r="T26" i="26"/>
  <c r="S26" i="26"/>
  <c r="R26" i="26"/>
  <c r="Q26" i="26"/>
  <c r="P26" i="26"/>
  <c r="O26" i="26"/>
  <c r="N26" i="26"/>
  <c r="M26" i="26"/>
  <c r="L26" i="26"/>
  <c r="K26" i="26"/>
  <c r="I25" i="26"/>
  <c r="H25" i="26"/>
  <c r="T23" i="26"/>
  <c r="S23" i="26"/>
  <c r="R23" i="26"/>
  <c r="Q23" i="26"/>
  <c r="P23" i="26"/>
  <c r="O23" i="26"/>
  <c r="N23" i="26"/>
  <c r="M23" i="26"/>
  <c r="L23" i="26"/>
  <c r="K23" i="26"/>
  <c r="I22" i="26"/>
  <c r="H22" i="26"/>
  <c r="T20" i="26"/>
  <c r="S20" i="26"/>
  <c r="R20" i="26"/>
  <c r="Q20" i="26"/>
  <c r="P20" i="26"/>
  <c r="O20" i="26"/>
  <c r="N20" i="26"/>
  <c r="M20" i="26"/>
  <c r="L20" i="26"/>
  <c r="K20" i="26"/>
  <c r="I19" i="26"/>
  <c r="H19" i="26"/>
  <c r="T17" i="26"/>
  <c r="S17" i="26"/>
  <c r="R17" i="26"/>
  <c r="Q17" i="26"/>
  <c r="P17" i="26"/>
  <c r="O17" i="26"/>
  <c r="N17" i="26"/>
  <c r="M17" i="26"/>
  <c r="L17" i="26"/>
  <c r="K17" i="26"/>
  <c r="I16" i="26"/>
  <c r="H16" i="26"/>
  <c r="T14" i="26"/>
  <c r="S14" i="26"/>
  <c r="R14" i="26"/>
  <c r="Q14" i="26"/>
  <c r="P14" i="26"/>
  <c r="O14" i="26"/>
  <c r="N14" i="26"/>
  <c r="M14" i="26"/>
  <c r="L14" i="26"/>
  <c r="K14" i="26"/>
  <c r="I13" i="26"/>
  <c r="H13" i="26"/>
  <c r="H10" i="26"/>
  <c r="T8" i="26"/>
  <c r="S8" i="26"/>
  <c r="R8" i="26"/>
  <c r="Q8" i="26"/>
  <c r="P8" i="26"/>
  <c r="O8" i="26"/>
  <c r="N8" i="26"/>
  <c r="M8" i="26"/>
  <c r="L8" i="26"/>
  <c r="K8" i="26"/>
  <c r="I7" i="26"/>
  <c r="I6" i="26"/>
  <c r="H4" i="26"/>
  <c r="H44" i="26" s="1"/>
  <c r="D16" i="11" s="1"/>
  <c r="A15" i="11"/>
  <c r="H40" i="25"/>
  <c r="T38" i="25"/>
  <c r="S38" i="25"/>
  <c r="R38" i="25"/>
  <c r="Q38" i="25"/>
  <c r="P38" i="25"/>
  <c r="O38" i="25"/>
  <c r="N38" i="25"/>
  <c r="M38" i="25"/>
  <c r="L38" i="25"/>
  <c r="K38" i="25"/>
  <c r="I37" i="25"/>
  <c r="I36" i="25"/>
  <c r="H34" i="25"/>
  <c r="I33" i="25"/>
  <c r="H31" i="25"/>
  <c r="I30" i="25"/>
  <c r="H28" i="25"/>
  <c r="T26" i="25"/>
  <c r="S26" i="25"/>
  <c r="R26" i="25"/>
  <c r="Q26" i="25"/>
  <c r="P26" i="25"/>
  <c r="O26" i="25"/>
  <c r="N26" i="25"/>
  <c r="M26" i="25"/>
  <c r="L26" i="25"/>
  <c r="K26" i="25"/>
  <c r="I25" i="25"/>
  <c r="H25" i="25"/>
  <c r="T23" i="25"/>
  <c r="S23" i="25"/>
  <c r="R23" i="25"/>
  <c r="Q23" i="25"/>
  <c r="P23" i="25"/>
  <c r="O23" i="25"/>
  <c r="N23" i="25"/>
  <c r="M23" i="25"/>
  <c r="L23" i="25"/>
  <c r="K23" i="25"/>
  <c r="I22" i="25"/>
  <c r="H22" i="25"/>
  <c r="T20" i="25"/>
  <c r="S20" i="25"/>
  <c r="R20" i="25"/>
  <c r="Q20" i="25"/>
  <c r="P20" i="25"/>
  <c r="O20" i="25"/>
  <c r="N20" i="25"/>
  <c r="M20" i="25"/>
  <c r="L20" i="25"/>
  <c r="K20" i="25"/>
  <c r="I19" i="25"/>
  <c r="H19" i="25"/>
  <c r="T17" i="25"/>
  <c r="S17" i="25"/>
  <c r="R17" i="25"/>
  <c r="Q17" i="25"/>
  <c r="P17" i="25"/>
  <c r="O17" i="25"/>
  <c r="N17" i="25"/>
  <c r="M17" i="25"/>
  <c r="L17" i="25"/>
  <c r="K17" i="25"/>
  <c r="I16" i="25"/>
  <c r="H16" i="25"/>
  <c r="T14" i="25"/>
  <c r="S14" i="25"/>
  <c r="R14" i="25"/>
  <c r="Q14" i="25"/>
  <c r="P14" i="25"/>
  <c r="O14" i="25"/>
  <c r="N14" i="25"/>
  <c r="M14" i="25"/>
  <c r="L14" i="25"/>
  <c r="K14" i="25"/>
  <c r="I13" i="25"/>
  <c r="H13" i="25"/>
  <c r="H10" i="25"/>
  <c r="T8" i="25"/>
  <c r="S8" i="25"/>
  <c r="R8" i="25"/>
  <c r="Q8" i="25"/>
  <c r="P8" i="25"/>
  <c r="O8" i="25"/>
  <c r="N8" i="25"/>
  <c r="M8" i="25"/>
  <c r="L8" i="25"/>
  <c r="K8" i="25"/>
  <c r="I7" i="25"/>
  <c r="I6" i="25"/>
  <c r="H4" i="25"/>
  <c r="H44" i="25" s="1"/>
  <c r="D15" i="11" s="1"/>
  <c r="A14" i="11"/>
  <c r="H40" i="24"/>
  <c r="T38" i="24"/>
  <c r="S38" i="24"/>
  <c r="R38" i="24"/>
  <c r="Q38" i="24"/>
  <c r="P38" i="24"/>
  <c r="O38" i="24"/>
  <c r="N38" i="24"/>
  <c r="M38" i="24"/>
  <c r="L38" i="24"/>
  <c r="K38" i="24"/>
  <c r="I37" i="24"/>
  <c r="I36" i="24"/>
  <c r="H34" i="24"/>
  <c r="I33" i="24"/>
  <c r="H31" i="24"/>
  <c r="I30" i="24"/>
  <c r="H28" i="24"/>
  <c r="T26" i="24"/>
  <c r="S26" i="24"/>
  <c r="R26" i="24"/>
  <c r="Q26" i="24"/>
  <c r="P26" i="24"/>
  <c r="O26" i="24"/>
  <c r="N26" i="24"/>
  <c r="M26" i="24"/>
  <c r="L26" i="24"/>
  <c r="K26" i="24"/>
  <c r="I25" i="24"/>
  <c r="H25" i="24"/>
  <c r="T23" i="24"/>
  <c r="S23" i="24"/>
  <c r="R23" i="24"/>
  <c r="Q23" i="24"/>
  <c r="P23" i="24"/>
  <c r="O23" i="24"/>
  <c r="N23" i="24"/>
  <c r="M23" i="24"/>
  <c r="L23" i="24"/>
  <c r="K23" i="24"/>
  <c r="I22" i="24"/>
  <c r="H22" i="24"/>
  <c r="T20" i="24"/>
  <c r="S20" i="24"/>
  <c r="R20" i="24"/>
  <c r="Q20" i="24"/>
  <c r="P20" i="24"/>
  <c r="O20" i="24"/>
  <c r="N20" i="24"/>
  <c r="M20" i="24"/>
  <c r="L20" i="24"/>
  <c r="K20" i="24"/>
  <c r="I19" i="24"/>
  <c r="H19" i="24"/>
  <c r="T17" i="24"/>
  <c r="S17" i="24"/>
  <c r="R17" i="24"/>
  <c r="Q17" i="24"/>
  <c r="P17" i="24"/>
  <c r="O17" i="24"/>
  <c r="N17" i="24"/>
  <c r="M17" i="24"/>
  <c r="L17" i="24"/>
  <c r="K17" i="24"/>
  <c r="I16" i="24"/>
  <c r="H16" i="24"/>
  <c r="T14" i="24"/>
  <c r="S14" i="24"/>
  <c r="R14" i="24"/>
  <c r="Q14" i="24"/>
  <c r="P14" i="24"/>
  <c r="O14" i="24"/>
  <c r="N14" i="24"/>
  <c r="M14" i="24"/>
  <c r="L14" i="24"/>
  <c r="K14" i="24"/>
  <c r="I13" i="24"/>
  <c r="H13" i="24"/>
  <c r="H10" i="24"/>
  <c r="T8" i="24"/>
  <c r="S8" i="24"/>
  <c r="R8" i="24"/>
  <c r="Q8" i="24"/>
  <c r="P8" i="24"/>
  <c r="O8" i="24"/>
  <c r="N8" i="24"/>
  <c r="M8" i="24"/>
  <c r="L8" i="24"/>
  <c r="K8" i="24"/>
  <c r="I7" i="24"/>
  <c r="I6" i="24"/>
  <c r="H4" i="24"/>
  <c r="H44" i="24" s="1"/>
  <c r="D14" i="11" s="1"/>
  <c r="A12" i="11"/>
  <c r="A13" i="11"/>
  <c r="H40" i="23"/>
  <c r="T38" i="23"/>
  <c r="S38" i="23"/>
  <c r="R38" i="23"/>
  <c r="Q38" i="23"/>
  <c r="P38" i="23"/>
  <c r="O38" i="23"/>
  <c r="N38" i="23"/>
  <c r="M38" i="23"/>
  <c r="L38" i="23"/>
  <c r="K38" i="23"/>
  <c r="I37" i="23"/>
  <c r="I36" i="23"/>
  <c r="H34" i="23"/>
  <c r="I33" i="23"/>
  <c r="H31" i="23"/>
  <c r="I30" i="23"/>
  <c r="H28" i="23"/>
  <c r="T26" i="23"/>
  <c r="S26" i="23"/>
  <c r="R26" i="23"/>
  <c r="Q26" i="23"/>
  <c r="P26" i="23"/>
  <c r="O26" i="23"/>
  <c r="N26" i="23"/>
  <c r="M26" i="23"/>
  <c r="L26" i="23"/>
  <c r="K26" i="23"/>
  <c r="I25" i="23"/>
  <c r="H25" i="23"/>
  <c r="T23" i="23"/>
  <c r="S23" i="23"/>
  <c r="R23" i="23"/>
  <c r="Q23" i="23"/>
  <c r="P23" i="23"/>
  <c r="O23" i="23"/>
  <c r="N23" i="23"/>
  <c r="M23" i="23"/>
  <c r="L23" i="23"/>
  <c r="K23" i="23"/>
  <c r="I22" i="23"/>
  <c r="H22" i="23"/>
  <c r="T20" i="23"/>
  <c r="S20" i="23"/>
  <c r="R20" i="23"/>
  <c r="Q20" i="23"/>
  <c r="P20" i="23"/>
  <c r="O20" i="23"/>
  <c r="N20" i="23"/>
  <c r="M20" i="23"/>
  <c r="L20" i="23"/>
  <c r="K20" i="23"/>
  <c r="I19" i="23"/>
  <c r="H19" i="23"/>
  <c r="T17" i="23"/>
  <c r="S17" i="23"/>
  <c r="R17" i="23"/>
  <c r="Q17" i="23"/>
  <c r="P17" i="23"/>
  <c r="O17" i="23"/>
  <c r="N17" i="23"/>
  <c r="M17" i="23"/>
  <c r="L17" i="23"/>
  <c r="K17" i="23"/>
  <c r="I16" i="23"/>
  <c r="H16" i="23"/>
  <c r="T14" i="23"/>
  <c r="S14" i="23"/>
  <c r="R14" i="23"/>
  <c r="Q14" i="23"/>
  <c r="P14" i="23"/>
  <c r="O14" i="23"/>
  <c r="N14" i="23"/>
  <c r="M14" i="23"/>
  <c r="L14" i="23"/>
  <c r="K14" i="23"/>
  <c r="I13" i="23"/>
  <c r="H13" i="23"/>
  <c r="H10" i="23"/>
  <c r="T8" i="23"/>
  <c r="S8" i="23"/>
  <c r="R8" i="23"/>
  <c r="Q8" i="23"/>
  <c r="P8" i="23"/>
  <c r="O8" i="23"/>
  <c r="N8" i="23"/>
  <c r="M8" i="23"/>
  <c r="L8" i="23"/>
  <c r="K8" i="23"/>
  <c r="I7" i="23"/>
  <c r="I6" i="23"/>
  <c r="H4" i="23"/>
  <c r="I37" i="22"/>
  <c r="I25" i="22"/>
  <c r="I22" i="22"/>
  <c r="I19" i="22"/>
  <c r="I16" i="22"/>
  <c r="I13" i="22"/>
  <c r="I7" i="22"/>
  <c r="I37" i="16"/>
  <c r="I25" i="16"/>
  <c r="I22" i="16"/>
  <c r="I19" i="16"/>
  <c r="I16" i="16"/>
  <c r="I13" i="16"/>
  <c r="I7" i="16"/>
  <c r="H40" i="22"/>
  <c r="T38" i="22"/>
  <c r="S38" i="22"/>
  <c r="R38" i="22"/>
  <c r="Q38" i="22"/>
  <c r="P38" i="22"/>
  <c r="O38" i="22"/>
  <c r="N38" i="22"/>
  <c r="M38" i="22"/>
  <c r="L38" i="22"/>
  <c r="K38" i="22"/>
  <c r="H44" i="22"/>
  <c r="D12" i="11" s="1"/>
  <c r="I36" i="22"/>
  <c r="H34" i="22"/>
  <c r="I33" i="22"/>
  <c r="H31" i="22"/>
  <c r="I30" i="22"/>
  <c r="H28" i="22"/>
  <c r="T26" i="22"/>
  <c r="S26" i="22"/>
  <c r="R26" i="22"/>
  <c r="Q26" i="22"/>
  <c r="P26" i="22"/>
  <c r="O26" i="22"/>
  <c r="N26" i="22"/>
  <c r="M26" i="22"/>
  <c r="L26" i="22"/>
  <c r="K26" i="22"/>
  <c r="H25" i="22"/>
  <c r="T23" i="22"/>
  <c r="S23" i="22"/>
  <c r="R23" i="22"/>
  <c r="Q23" i="22"/>
  <c r="P23" i="22"/>
  <c r="O23" i="22"/>
  <c r="N23" i="22"/>
  <c r="M23" i="22"/>
  <c r="L23" i="22"/>
  <c r="K23" i="22"/>
  <c r="H22" i="22"/>
  <c r="T20" i="22"/>
  <c r="S20" i="22"/>
  <c r="R20" i="22"/>
  <c r="Q20" i="22"/>
  <c r="P20" i="22"/>
  <c r="O20" i="22"/>
  <c r="N20" i="22"/>
  <c r="M20" i="22"/>
  <c r="L20" i="22"/>
  <c r="K20" i="22"/>
  <c r="H19" i="22"/>
  <c r="T17" i="22"/>
  <c r="S17" i="22"/>
  <c r="R17" i="22"/>
  <c r="Q17" i="22"/>
  <c r="P17" i="22"/>
  <c r="O17" i="22"/>
  <c r="N17" i="22"/>
  <c r="M17" i="22"/>
  <c r="L17" i="22"/>
  <c r="K17" i="22"/>
  <c r="H16" i="22"/>
  <c r="T14" i="22"/>
  <c r="S14" i="22"/>
  <c r="R14" i="22"/>
  <c r="Q14" i="22"/>
  <c r="P14" i="22"/>
  <c r="O14" i="22"/>
  <c r="N14" i="22"/>
  <c r="M14" i="22"/>
  <c r="L14" i="22"/>
  <c r="K14" i="22"/>
  <c r="H13" i="22"/>
  <c r="H10" i="22"/>
  <c r="T8" i="22"/>
  <c r="S8" i="22"/>
  <c r="R8" i="22"/>
  <c r="Q8" i="22"/>
  <c r="P8" i="22"/>
  <c r="O8" i="22"/>
  <c r="N8" i="22"/>
  <c r="M8" i="22"/>
  <c r="L8" i="22"/>
  <c r="K8" i="22"/>
  <c r="I6" i="22"/>
  <c r="H4" i="22"/>
  <c r="H44" i="23" l="1"/>
  <c r="D13" i="11" s="1"/>
  <c r="H31" i="16"/>
  <c r="I33" i="16" l="1"/>
  <c r="H40" i="16"/>
  <c r="T38" i="16"/>
  <c r="S38" i="16"/>
  <c r="R38" i="16"/>
  <c r="Q38" i="16"/>
  <c r="P38" i="16"/>
  <c r="O38" i="16"/>
  <c r="N38" i="16"/>
  <c r="M38" i="16"/>
  <c r="L38" i="16"/>
  <c r="K38" i="16"/>
  <c r="H13" i="16"/>
  <c r="T14" i="16"/>
  <c r="S14" i="16"/>
  <c r="R14" i="16"/>
  <c r="Q14" i="16"/>
  <c r="P14" i="16"/>
  <c r="O14" i="16"/>
  <c r="N14" i="16"/>
  <c r="M14" i="16"/>
  <c r="L14" i="16"/>
  <c r="K14" i="16"/>
  <c r="T8" i="16"/>
  <c r="S8" i="16"/>
  <c r="R8" i="16"/>
  <c r="Q8" i="16"/>
  <c r="P8" i="16"/>
  <c r="O8" i="16"/>
  <c r="N8" i="16"/>
  <c r="M8" i="16"/>
  <c r="L8" i="16"/>
  <c r="K8" i="16"/>
  <c r="T26" i="16" l="1"/>
  <c r="S26" i="16"/>
  <c r="R26" i="16"/>
  <c r="Q26" i="16"/>
  <c r="P26" i="16"/>
  <c r="O26" i="16"/>
  <c r="N26" i="16"/>
  <c r="M26" i="16"/>
  <c r="L26" i="16"/>
  <c r="K26" i="16"/>
  <c r="T23" i="16"/>
  <c r="S23" i="16"/>
  <c r="R23" i="16"/>
  <c r="Q23" i="16"/>
  <c r="P23" i="16"/>
  <c r="O23" i="16"/>
  <c r="N23" i="16"/>
  <c r="M23" i="16"/>
  <c r="L23" i="16"/>
  <c r="K23" i="16"/>
  <c r="T20" i="16"/>
  <c r="S20" i="16"/>
  <c r="R20" i="16"/>
  <c r="Q20" i="16"/>
  <c r="P20" i="16"/>
  <c r="O20" i="16"/>
  <c r="N20" i="16"/>
  <c r="M20" i="16"/>
  <c r="L20" i="16"/>
  <c r="K20" i="16"/>
  <c r="T17" i="16"/>
  <c r="S17" i="16"/>
  <c r="R17" i="16"/>
  <c r="Q17" i="16"/>
  <c r="P17" i="16"/>
  <c r="O17" i="16"/>
  <c r="N17" i="16"/>
  <c r="M17" i="16"/>
  <c r="L17" i="16"/>
  <c r="K17" i="16"/>
  <c r="I36" i="16" l="1"/>
  <c r="I30" i="16"/>
  <c r="I6" i="16"/>
  <c r="A17" i="11" l="1"/>
  <c r="H34" i="16"/>
  <c r="H28" i="16"/>
  <c r="H25" i="16"/>
  <c r="H22" i="16"/>
  <c r="H19" i="16"/>
  <c r="H16" i="16"/>
  <c r="H10" i="16"/>
  <c r="H4" i="16"/>
  <c r="H44" i="16" l="1"/>
  <c r="D17" i="11" s="1"/>
  <c r="D23" i="11" l="1"/>
</calcChain>
</file>

<file path=xl/sharedStrings.xml><?xml version="1.0" encoding="utf-8"?>
<sst xmlns="http://schemas.openxmlformats.org/spreadsheetml/2006/main" count="4039" uniqueCount="267">
  <si>
    <t>CLIN*</t>
  </si>
  <si>
    <t>Service or Product</t>
  </si>
  <si>
    <t>STO #1 Overall System Price</t>
  </si>
  <si>
    <t>Contract Year</t>
  </si>
  <si>
    <t>Total</t>
  </si>
  <si>
    <t>Price</t>
  </si>
  <si>
    <t>Qty</t>
  </si>
  <si>
    <t>Frequency Clearances and Approvals</t>
  </si>
  <si>
    <t>LC-1</t>
  </si>
  <si>
    <t>LC-2</t>
  </si>
  <si>
    <t>LC-3</t>
  </si>
  <si>
    <t>LC-4</t>
  </si>
  <si>
    <t>LC-5</t>
  </si>
  <si>
    <t>LC-6</t>
  </si>
  <si>
    <t>LC-7</t>
  </si>
  <si>
    <t>LC-8</t>
  </si>
  <si>
    <t>LC-10</t>
  </si>
  <si>
    <t>Professional Services Labor Categories (Hours)</t>
  </si>
  <si>
    <t>Unit Type</t>
  </si>
  <si>
    <t>LC-9</t>
  </si>
  <si>
    <t>Labor Category Code</t>
  </si>
  <si>
    <t>Period 1 Hourly Prices</t>
  </si>
  <si>
    <t>Period 2 Hourly Prices</t>
  </si>
  <si>
    <t>Period 3 Hourly Prices</t>
  </si>
  <si>
    <t>Period 4 Hourly Prices</t>
  </si>
  <si>
    <t>Period 5 Hourly Prices</t>
  </si>
  <si>
    <t>LC-11</t>
  </si>
  <si>
    <t>LC-12</t>
  </si>
  <si>
    <t>LC-13</t>
  </si>
  <si>
    <t>LC-14</t>
  </si>
  <si>
    <t>LC-15</t>
  </si>
  <si>
    <t>LC-16</t>
  </si>
  <si>
    <t>LC-17</t>
  </si>
  <si>
    <t>LC-18</t>
  </si>
  <si>
    <t>LC-19</t>
  </si>
  <si>
    <t>LC-20</t>
  </si>
  <si>
    <t>LC-21</t>
  </si>
  <si>
    <t>LC-22</t>
  </si>
  <si>
    <t>LC-23</t>
  </si>
  <si>
    <t>LC-24</t>
  </si>
  <si>
    <t>LC-25</t>
  </si>
  <si>
    <t>LC-26</t>
  </si>
  <si>
    <t>LC-28</t>
  </si>
  <si>
    <t>LC-27</t>
  </si>
  <si>
    <t>LC-29</t>
  </si>
  <si>
    <t>LC-30</t>
  </si>
  <si>
    <t>LC-31</t>
  </si>
  <si>
    <t>LC-32</t>
  </si>
  <si>
    <t>LC-33</t>
  </si>
  <si>
    <t>LC-34</t>
  </si>
  <si>
    <t>LC-35</t>
  </si>
  <si>
    <t>Labor Category Name</t>
  </si>
  <si>
    <t>Short Name Here</t>
  </si>
  <si>
    <t>Labor Category Descriptions                                                                        Labor Category Descriptions                                                                      Labor Category Descriptions                                                  Labor Category Descriptions                                                           Labor Category Descriptions                                            Labor Category Descriptions</t>
  </si>
  <si>
    <t>Labor Category Detailed Descriptions</t>
  </si>
  <si>
    <t>STO-1 Labor Price Table</t>
  </si>
  <si>
    <t>Detailed Description Experience Levels and Training of Staff for each Labor Category</t>
  </si>
  <si>
    <t>Enter LC Code Here</t>
  </si>
  <si>
    <t>Labor Category Hours</t>
  </si>
  <si>
    <t>First time and/or one period</t>
  </si>
  <si>
    <t>Labor Category Information</t>
  </si>
  <si>
    <t xml:space="preserve">Enter Labor Category Hours Here One Time and per Annual Period </t>
  </si>
  <si>
    <t>STO 1 - Contingency Satellite Communications System and Services</t>
  </si>
  <si>
    <t>Contingency Satellite Communications System and Services</t>
  </si>
  <si>
    <t>Junior Technician (example)</t>
  </si>
  <si>
    <t>Professional Services Labor Categories ($/Hour)</t>
  </si>
  <si>
    <t>Per Year</t>
  </si>
  <si>
    <t>Total Hours Per Period by Service or Product (if any)</t>
  </si>
  <si>
    <r>
      <t xml:space="preserve">Product/Service </t>
    </r>
    <r>
      <rPr>
        <b/>
        <u/>
        <sz val="12"/>
        <color theme="1"/>
        <rFont val="Arial"/>
        <family val="2"/>
      </rPr>
      <t>UNIT PRICE</t>
    </r>
  </si>
  <si>
    <t>U.S. General Services Administration</t>
  </si>
  <si>
    <t>Federal Acquisition Service (FAS)</t>
  </si>
  <si>
    <t>CS3 RFP (Solicitation # QTA0015SDA4003)</t>
  </si>
  <si>
    <t>Period 6 Hourly Prices</t>
  </si>
  <si>
    <t>Period 7 Hourly Prices</t>
  </si>
  <si>
    <t>Period 8 Hourly Prices</t>
  </si>
  <si>
    <t>Period 9 Hourly Prices</t>
  </si>
  <si>
    <t>Period 10 Hourly Prices</t>
  </si>
  <si>
    <t>110001-1</t>
  </si>
  <si>
    <t>110002-1</t>
  </si>
  <si>
    <t>110003-1</t>
  </si>
  <si>
    <t>110004-1</t>
  </si>
  <si>
    <t>110005-1</t>
  </si>
  <si>
    <t>110006-1</t>
  </si>
  <si>
    <t>110007-1</t>
  </si>
  <si>
    <t>110008-1</t>
  </si>
  <si>
    <t>110002-2</t>
  </si>
  <si>
    <t>110003-2</t>
  </si>
  <si>
    <t>110004-2</t>
  </si>
  <si>
    <t>110005-2</t>
  </si>
  <si>
    <t>110006-2</t>
  </si>
  <si>
    <t>110007-2</t>
  </si>
  <si>
    <t>110008-2</t>
  </si>
  <si>
    <t>110002-3</t>
  </si>
  <si>
    <t>110003-3</t>
  </si>
  <si>
    <t>110004-3</t>
  </si>
  <si>
    <t>110005-3</t>
  </si>
  <si>
    <t>110006-3</t>
  </si>
  <si>
    <t>110007-3</t>
  </si>
  <si>
    <t>110008-3</t>
  </si>
  <si>
    <t>110005-4</t>
  </si>
  <si>
    <t>110006-4</t>
  </si>
  <si>
    <t>110007-4</t>
  </si>
  <si>
    <t>110008-4</t>
  </si>
  <si>
    <t>110002-5</t>
  </si>
  <si>
    <t>110003-5</t>
  </si>
  <si>
    <t>110004-5</t>
  </si>
  <si>
    <t>110005-5</t>
  </si>
  <si>
    <t>110006-5</t>
  </si>
  <si>
    <t>110007-5</t>
  </si>
  <si>
    <t>110008-5</t>
  </si>
  <si>
    <t>110004-6</t>
  </si>
  <si>
    <t>110005-6</t>
  </si>
  <si>
    <t>110006-6</t>
  </si>
  <si>
    <t>110007-6</t>
  </si>
  <si>
    <t>110008-6</t>
  </si>
  <si>
    <t>110002-7</t>
  </si>
  <si>
    <t>110003-7</t>
  </si>
  <si>
    <t>110004-7</t>
  </si>
  <si>
    <t>110005-7</t>
  </si>
  <si>
    <t>110006-7</t>
  </si>
  <si>
    <t>110007-7</t>
  </si>
  <si>
    <t>110008-7</t>
  </si>
  <si>
    <t>110002-8</t>
  </si>
  <si>
    <t>110003-8</t>
  </si>
  <si>
    <t>110004-8</t>
  </si>
  <si>
    <t>110005-8</t>
  </si>
  <si>
    <t>110006-8</t>
  </si>
  <si>
    <t>110007-8</t>
  </si>
  <si>
    <t>110008-8</t>
  </si>
  <si>
    <t>110002-9</t>
  </si>
  <si>
    <t>110003-9</t>
  </si>
  <si>
    <t>110004-9</t>
  </si>
  <si>
    <t>110005-9</t>
  </si>
  <si>
    <t>110006-9</t>
  </si>
  <si>
    <t>110007-9</t>
  </si>
  <si>
    <t>110008-9</t>
  </si>
  <si>
    <t>110002-10</t>
  </si>
  <si>
    <t>110003-10</t>
  </si>
  <si>
    <t>110004-10</t>
  </si>
  <si>
    <t>110005-10</t>
  </si>
  <si>
    <t>110006-10</t>
  </si>
  <si>
    <t>110007-10</t>
  </si>
  <si>
    <t>110008-10</t>
  </si>
  <si>
    <t>ATTACHMENT J-9 Sample Task Order #1 - Excel Workbook</t>
  </si>
  <si>
    <t>Office of Integrated Technology Services (ITS)</t>
  </si>
  <si>
    <t>110002-11</t>
  </si>
  <si>
    <t>110003-11</t>
  </si>
  <si>
    <t>110004-11</t>
  </si>
  <si>
    <t>110005-11</t>
  </si>
  <si>
    <t>110006-11</t>
  </si>
  <si>
    <t>110007-11</t>
  </si>
  <si>
    <t>110008-11</t>
  </si>
  <si>
    <t>Extension Hourly Prices</t>
  </si>
  <si>
    <t>Training - Materials &amp; Labor</t>
  </si>
  <si>
    <t>Program Management</t>
  </si>
  <si>
    <t xml:space="preserve"> </t>
  </si>
  <si>
    <t>110002-6</t>
  </si>
  <si>
    <t>110003-6</t>
  </si>
  <si>
    <t>Teleport Service</t>
  </si>
  <si>
    <t xml:space="preserve">Terrestrial Service </t>
  </si>
  <si>
    <t>Space Segment</t>
  </si>
  <si>
    <t>Frequency Clearances and Approvals (Renewals)</t>
  </si>
  <si>
    <t>Network Management and Operations Support (Spares/Warranty)</t>
  </si>
  <si>
    <t>110001a-6</t>
  </si>
  <si>
    <t>Enter Annual Labor Category Hours</t>
  </si>
  <si>
    <t>110008a-6</t>
  </si>
  <si>
    <t>Network Management and Operations Support (Equipment)</t>
  </si>
  <si>
    <t>CLIN Pricing Instructions</t>
  </si>
  <si>
    <t>Offeror Provided Description of Service/Product</t>
  </si>
  <si>
    <t>110001a-1</t>
  </si>
  <si>
    <t>110008a-1</t>
  </si>
  <si>
    <t>110001a-2</t>
  </si>
  <si>
    <t>110008a-2</t>
  </si>
  <si>
    <t>110001a-3</t>
  </si>
  <si>
    <t>110008a-3</t>
  </si>
  <si>
    <t>110001a-4</t>
  </si>
  <si>
    <t>110008a-4</t>
  </si>
  <si>
    <t>110001a-5</t>
  </si>
  <si>
    <t>110008a-5</t>
  </si>
  <si>
    <t>110001a-7</t>
  </si>
  <si>
    <t>110008a-7</t>
  </si>
  <si>
    <t>110001a-8</t>
  </si>
  <si>
    <t>110008a-8</t>
  </si>
  <si>
    <t>110001a-9</t>
  </si>
  <si>
    <t>110008a-9</t>
  </si>
  <si>
    <t>110001a-10</t>
  </si>
  <si>
    <t>110008a-10</t>
  </si>
  <si>
    <t>110001a-11</t>
  </si>
  <si>
    <t>110008a-11</t>
  </si>
  <si>
    <t>Each Terminal Suite</t>
  </si>
  <si>
    <t>110001b-1</t>
  </si>
  <si>
    <t>110007a-1</t>
  </si>
  <si>
    <t>110008b-1</t>
  </si>
  <si>
    <t>Not Applicable</t>
  </si>
  <si>
    <t>Not               Applicable</t>
  </si>
  <si>
    <t>Per 6-Months</t>
  </si>
  <si>
    <t>Network Management and Operations Support                (Labor)</t>
  </si>
  <si>
    <t>110001b-2</t>
  </si>
  <si>
    <t>110007a-2</t>
  </si>
  <si>
    <t>110008b-2</t>
  </si>
  <si>
    <t>110001b-3</t>
  </si>
  <si>
    <t>110007a-3</t>
  </si>
  <si>
    <t>110008b-3</t>
  </si>
  <si>
    <t>110001b-4</t>
  </si>
  <si>
    <t>110007a-4</t>
  </si>
  <si>
    <t>110008b-4</t>
  </si>
  <si>
    <t>110001b-5</t>
  </si>
  <si>
    <t>110007a-5</t>
  </si>
  <si>
    <t>110008b-5</t>
  </si>
  <si>
    <t>110001b-6</t>
  </si>
  <si>
    <t>110007a-6</t>
  </si>
  <si>
    <t>110008b-6</t>
  </si>
  <si>
    <t>110001b-7</t>
  </si>
  <si>
    <t>110007a-7</t>
  </si>
  <si>
    <t>110008b-7</t>
  </si>
  <si>
    <t>110001b-8</t>
  </si>
  <si>
    <t>110007a-8</t>
  </si>
  <si>
    <t>110008b-8</t>
  </si>
  <si>
    <t>110001b-9</t>
  </si>
  <si>
    <t>110007a-9</t>
  </si>
  <si>
    <t>110008b-9</t>
  </si>
  <si>
    <t>110001b-10</t>
  </si>
  <si>
    <t>110007a-10</t>
  </si>
  <si>
    <t>110008b-10</t>
  </si>
  <si>
    <t>110001b-11</t>
  </si>
  <si>
    <t>110007a-11</t>
  </si>
  <si>
    <t>110008b-11</t>
  </si>
  <si>
    <r>
      <t xml:space="preserve">Offeror's shall provide pricing to Include the cost to develop and produce a training plan. This CLIN should include all training materials (i.e. student handouts/guides) and labor cost for instructors to deliver the training. Training is required for the entire period of performance (5-year base period, plus the two option periods and the 6-month extension period). </t>
    </r>
    <r>
      <rPr>
        <b/>
        <sz val="12"/>
        <color theme="1"/>
        <rFont val="Arial"/>
        <family val="2"/>
      </rPr>
      <t>Do not include travel or shipping in CLIN 110006.</t>
    </r>
  </si>
  <si>
    <r>
      <t>Offerors shall provide pricing for teleport services only and must include any associated labor. Note that if teleport services are not included as part of the space segment costs identified in CLIN 110003, the teleport services costs must be identified in CLIN 110004 (to include any associated labor) and must be described (in full) both in Column D (entitled "Offeror Provided Description of Service/Product") and in the Offeror's Price Narrative referenced in Section B. Offerors shall also include rack space for GFE if a part of the Offeror's technical approach.</t>
    </r>
    <r>
      <rPr>
        <b/>
        <sz val="12"/>
        <color theme="1"/>
        <rFont val="Arial"/>
        <family val="2"/>
      </rPr>
      <t xml:space="preserve"> Do not include travel or shipping in CLIN 110004.</t>
    </r>
  </si>
  <si>
    <r>
      <t xml:space="preserve">Offerors shall provide pricing for terrestrial service and include associated labor. </t>
    </r>
    <r>
      <rPr>
        <b/>
        <sz val="12"/>
        <color theme="1"/>
        <rFont val="Arial"/>
        <family val="2"/>
      </rPr>
      <t>Do not include travel or shipping in CLIN 110005.</t>
    </r>
  </si>
  <si>
    <r>
      <t xml:space="preserve">Offerors shall provide pricing for the following satellite communications terminal equipment: Laptops, and VoIP phone. No labor. Terminal suites should include all necessary satellite communications Radio Frequency (RF) equipment; baseband equipment; time division multiple access (TDMA) modem; two laptop computers; two Voice over Internet Protocol (VoIP) telephones; and all ancillary equipment (e.g., cables, connectors, and power cabling for a complete deployable communications solution). </t>
    </r>
    <r>
      <rPr>
        <b/>
        <sz val="12"/>
        <color theme="1"/>
        <rFont val="Arial"/>
        <family val="2"/>
      </rPr>
      <t xml:space="preserve">This CLIN is priced in Years 1 and 6 only. Do not include travel or shipping in CLIN 110001. </t>
    </r>
  </si>
  <si>
    <r>
      <t xml:space="preserve">Offerors shall provide pricing for network management and operations support equipment. </t>
    </r>
    <r>
      <rPr>
        <b/>
        <sz val="12"/>
        <color theme="1"/>
        <rFont val="Arial"/>
        <family val="2"/>
      </rPr>
      <t xml:space="preserve">This CLIN is priced in Years 1 and 6 only. Do not include travel or shipping in CLIN 110008. </t>
    </r>
  </si>
  <si>
    <r>
      <t xml:space="preserve">Offerors shall provide pricing for labor related to the following: Start-up labor costs, contract initiation,  information assurance costs and system engineering costs proposed throughout the contract lifecycle (5-year base period, plus the two option periods and the 6-month extension period), system documentation, configuration management documentation and system O&amp;M Manuals. Additionally, any other program management related labor required for the offerors solution should be included in CLIN 110002. </t>
    </r>
    <r>
      <rPr>
        <b/>
        <sz val="12"/>
        <color theme="1"/>
        <rFont val="Arial"/>
        <family val="2"/>
      </rPr>
      <t>Do not include travel or equipment in CLIN 110002.</t>
    </r>
  </si>
  <si>
    <t>110000-1</t>
  </si>
  <si>
    <t>110000-2</t>
  </si>
  <si>
    <t>110000-3</t>
  </si>
  <si>
    <t>Total Contract Year Cost</t>
  </si>
  <si>
    <t>110000-4</t>
  </si>
  <si>
    <t>110000-5</t>
  </si>
  <si>
    <t>110000-6</t>
  </si>
  <si>
    <t>110000-7</t>
  </si>
  <si>
    <t>110000-8</t>
  </si>
  <si>
    <t>110000-9</t>
  </si>
  <si>
    <t>Contract Year 1</t>
  </si>
  <si>
    <t>Contract Year 2</t>
  </si>
  <si>
    <t>Contract Year 3</t>
  </si>
  <si>
    <t>Contractc Year 4</t>
  </si>
  <si>
    <t>Contract Year 5</t>
  </si>
  <si>
    <t>Contract Year 6 (Option Period 1)</t>
  </si>
  <si>
    <t>Contract Year 7 (Option Period 1)</t>
  </si>
  <si>
    <t>Contract Year 8 (Option Period 1)</t>
  </si>
  <si>
    <t>Contract Year 9 (Option Period 2)</t>
  </si>
  <si>
    <t>Contract Year 10 (Option Period 2)</t>
  </si>
  <si>
    <t>110000-10</t>
  </si>
  <si>
    <t>110000-11</t>
  </si>
  <si>
    <t>Satellite Communications Terminal and Equipment  (Spares/Warranty)</t>
  </si>
  <si>
    <t>Satellite Communications Terminal and Equipment     (Labor)</t>
  </si>
  <si>
    <t xml:space="preserve">Satellite Communications Terminal and Equipment 
</t>
  </si>
  <si>
    <t>This CLIN Is Priced In Years 1 and 6 Only.</t>
  </si>
  <si>
    <r>
      <t xml:space="preserve">Offerors shall provide pricing for space segment bandwidth. Offerors shall provide the amount of bandwidth (MHz) proposed in the Column D description (entitled "Offeror Provided Description of Service/Product"). Note that If any other cost elements (such as teleport services) are proposed, they must be described (in full) both in D and in the Offeror's Price Narrative referenced in Section B. This CLIN should also include the cost of any "occasional satellite use cost" if proposed as part of the technical approach. </t>
    </r>
    <r>
      <rPr>
        <b/>
        <sz val="12"/>
        <color theme="1"/>
        <rFont val="Arial"/>
        <family val="2"/>
      </rPr>
      <t>Do not include travel or shipping in CLIN 110003.</t>
    </r>
  </si>
  <si>
    <r>
      <t xml:space="preserve">Offerors shall provide pricing for the following labor associated with CLIN 110001: 
</t>
    </r>
    <r>
      <rPr>
        <b/>
        <sz val="12"/>
        <color theme="1"/>
        <rFont val="Arial"/>
        <family val="2"/>
      </rPr>
      <t xml:space="preserve">
</t>
    </r>
    <r>
      <rPr>
        <b/>
        <sz val="12"/>
        <rFont val="Arial"/>
        <family val="2"/>
      </rPr>
      <t>Yrs 1 &amp; 6:</t>
    </r>
    <r>
      <rPr>
        <sz val="12"/>
        <rFont val="Arial"/>
        <family val="2"/>
      </rPr>
      <t xml:space="preserve"> </t>
    </r>
    <r>
      <rPr>
        <sz val="12"/>
        <color theme="1"/>
        <rFont val="Arial"/>
        <family val="2"/>
      </rPr>
      <t xml:space="preserve">Provide Integration, Testing, and Installation labor costs for all equipment provided in CLIN 110001.
</t>
    </r>
    <r>
      <rPr>
        <b/>
        <sz val="12"/>
        <color theme="1"/>
        <rFont val="Arial"/>
        <family val="2"/>
      </rPr>
      <t>Yrs 2-5, 7-10 + 6-month extension period:</t>
    </r>
    <r>
      <rPr>
        <sz val="12"/>
        <color theme="1"/>
        <rFont val="Arial"/>
        <family val="2"/>
      </rPr>
      <t xml:space="preserve"> Provide labor costs for services to support operations and maintenance for equipment provided in CLIN 110001.  
</t>
    </r>
    <r>
      <rPr>
        <b/>
        <sz val="12"/>
        <color theme="1"/>
        <rFont val="Arial"/>
        <family val="2"/>
      </rPr>
      <t>Do not include travel, shipping or equipment in CLIN 110001a.</t>
    </r>
    <r>
      <rPr>
        <sz val="12"/>
        <color theme="1"/>
        <rFont val="Arial"/>
        <family val="2"/>
      </rPr>
      <t xml:space="preserve"> </t>
    </r>
  </si>
  <si>
    <r>
      <t xml:space="preserve">Offerors shall price the cost to establish frequency clearances and approvals for each of the following countries: Bahrain, Germany, Kuwait, Qatar, Saudi Arabia, United Arab Emirates. Offerors shall also identify the period timeframes (e.g. 5 years) of the frequency clearance's initial expiration/duration and must describe this information (in full) both in Column D (entitled "Offeror Provided Description of Service/Product") and in the Offeror's Price Narrative referenced in Section B.  Offeror’s price shall be the sum total of the frequency clearances and approvals costs for the six countries identified above. </t>
    </r>
    <r>
      <rPr>
        <b/>
        <sz val="12"/>
        <color theme="1"/>
        <rFont val="Arial"/>
        <family val="2"/>
      </rPr>
      <t>Do not include travel or shipping in CLIN 110007.</t>
    </r>
  </si>
  <si>
    <r>
      <t>Offerors shall price the frequency clearance renewal fees for each of the following countries: Bahrain, Germany, Kuwait, Qatar, Saudi Arabia, United Arab Emirates. Offerors shall also provide the period timeframes (e.g. 1 year) and must describe this information (in full) both in Column D (entitled "Offeror Provided Description of Service/Product") and in the Offeror's Price Narrative referenced in Section B</t>
    </r>
    <r>
      <rPr>
        <b/>
        <sz val="12"/>
        <color theme="1"/>
        <rFont val="Arial"/>
        <family val="2"/>
      </rPr>
      <t>.</t>
    </r>
    <r>
      <rPr>
        <sz val="12"/>
        <color theme="1"/>
        <rFont val="Arial"/>
        <family val="2"/>
      </rPr>
      <t xml:space="preserve"> Offerors shall not provide pricing in Year 1 for CLIN 110007a. Pricing for CLIN 110007a (if applicable) should be provided in Years 2 thru 10 and the 6 month extension. Offeror’s price shall be the sum total of the frequency clearances and approval renewals costs for the six countries identified above. </t>
    </r>
    <r>
      <rPr>
        <b/>
        <sz val="12"/>
        <color theme="1"/>
        <rFont val="Arial"/>
        <family val="2"/>
      </rPr>
      <t>Do not include travel or shipping in CLIN 110007a.</t>
    </r>
  </si>
  <si>
    <r>
      <t xml:space="preserve">Offerors shall provide pricing for spares and warranty to support operations and maintenance for all equipment provided in CLIN 110001. This includes management (labor) for spares and warranty activities. </t>
    </r>
    <r>
      <rPr>
        <b/>
        <sz val="12"/>
        <color theme="1"/>
        <rFont val="Arial"/>
        <family val="2"/>
      </rPr>
      <t xml:space="preserve">Do not include travel or shipping in CLIN 110001b.  </t>
    </r>
    <r>
      <rPr>
        <sz val="12"/>
        <color theme="1"/>
        <rFont val="Arial"/>
        <family val="2"/>
      </rPr>
      <t xml:space="preserve">                                                                         </t>
    </r>
    <r>
      <rPr>
        <b/>
        <sz val="12"/>
        <color theme="1"/>
        <rFont val="Arial"/>
        <family val="2"/>
      </rPr>
      <t xml:space="preserve">    </t>
    </r>
    <r>
      <rPr>
        <sz val="12"/>
        <color theme="1"/>
        <rFont val="Arial"/>
        <family val="2"/>
      </rPr>
      <t xml:space="preserve">                                                             </t>
    </r>
  </si>
  <si>
    <r>
      <t xml:space="preserve">Offerors shall provide pricing for spares and warranty to support operations and maintenance for all equipment provided in CLIN 110008. This includes management (labor) for spares and warranty activities. </t>
    </r>
    <r>
      <rPr>
        <b/>
        <sz val="12"/>
        <color theme="1"/>
        <rFont val="Arial"/>
        <family val="2"/>
      </rPr>
      <t xml:space="preserve">Do not include travel or shipping in CLIN 110008b.  </t>
    </r>
  </si>
  <si>
    <t>Contract Year 11 FAR 52.217-8 (six mo extension)</t>
  </si>
  <si>
    <r>
      <t xml:space="preserve">Offerors shall provide pricing for the following labor associated with CLIN 110008: </t>
    </r>
    <r>
      <rPr>
        <b/>
        <sz val="12"/>
        <color theme="1"/>
        <rFont val="Arial"/>
        <family val="2"/>
      </rPr>
      <t xml:space="preserve">
Yrs 1 &amp; 6: </t>
    </r>
    <r>
      <rPr>
        <sz val="12"/>
        <color theme="1"/>
        <rFont val="Arial"/>
        <family val="2"/>
      </rPr>
      <t>Provide Integration, Testing, and Installation labor costs for all equipment provided in CLIN 110008.</t>
    </r>
    <r>
      <rPr>
        <b/>
        <sz val="12"/>
        <color theme="1"/>
        <rFont val="Arial"/>
        <family val="2"/>
      </rPr>
      <t xml:space="preserve">
Yrs 2-5, 7-10 + 6-month extension period: </t>
    </r>
    <r>
      <rPr>
        <sz val="12"/>
        <color theme="1"/>
        <rFont val="Arial"/>
        <family val="2"/>
      </rPr>
      <t xml:space="preserve">Provide labor costs for services (including Help Desk and NOC) to support operations and maintenance for equipment provided in CLIN 110008. 
</t>
    </r>
    <r>
      <rPr>
        <b/>
        <sz val="12"/>
        <color theme="1"/>
        <rFont val="Arial"/>
        <family val="2"/>
      </rPr>
      <t xml:space="preserve">Do not include travel, shipping or equipment in CLIN 110008a.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</si>
</sst>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2"/>
      <color theme="1"/>
      <name val="Arial"/>
      <family val="2"/>
    </font>
    <font>
      <sz val="11"/>
      <color theme="1"/>
      <name val="Arial"/>
      <family val="2"/>
    </font>
    <font>
      <b/>
      <sz val="12"/>
      <color theme="1"/>
      <name val="Arial"/>
      <family val="2"/>
    </font>
    <font>
      <b/>
      <sz val="11"/>
      <color theme="1"/>
      <name val="Arial"/>
      <family val="2"/>
    </font>
    <font>
      <sz val="11"/>
      <color theme="1"/>
      <name val="Arial"/>
      <family val="2"/>
    </font>
    <font>
      <sz val="12"/>
      <name val="Arial"/>
      <family val="2"/>
    </font>
    <font>
      <b/>
      <sz val="16"/>
      <color theme="1"/>
      <name val="Arial"/>
      <family val="2"/>
    </font>
    <font>
      <b/>
      <u/>
      <sz val="12"/>
      <color theme="1"/>
      <name val="Arial"/>
      <family val="2"/>
    </font>
    <font>
      <sz val="12"/>
      <color theme="1"/>
      <name val="Arial"/>
      <family val="2"/>
    </font>
    <font>
      <sz val="8"/>
      <name val="Arial Narrow"/>
      <family val="2"/>
    </font>
    <font>
      <b/>
      <sz val="12"/>
      <name val="Arial"/>
      <family val="2"/>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indexed="64"/>
      </top>
      <bottom/>
      <diagonal/>
    </border>
    <border>
      <left style="thick">
        <color rgb="FFFF0000"/>
      </left>
      <right style="thick">
        <color rgb="FFFF0000"/>
      </right>
      <top style="thick">
        <color rgb="FFFF0000"/>
      </top>
      <bottom style="thick">
        <color rgb="FFFF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indexed="64"/>
      </left>
      <right style="medium">
        <color indexed="64"/>
      </right>
      <top/>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auto="1"/>
      </bottom>
      <diagonal/>
    </border>
    <border>
      <left/>
      <right style="thick">
        <color rgb="FFFF0000"/>
      </right>
      <top style="thick">
        <color rgb="FFFF0000"/>
      </top>
      <bottom style="thick">
        <color rgb="FFFF0000"/>
      </bottom>
      <diagonal/>
    </border>
    <border>
      <left/>
      <right style="thick">
        <color auto="1"/>
      </right>
      <top style="thick">
        <color rgb="FFFF0000"/>
      </top>
      <bottom style="thick">
        <color rgb="FFFF0000"/>
      </bottom>
      <diagonal/>
    </border>
    <border>
      <left style="medium">
        <color auto="1"/>
      </left>
      <right/>
      <top style="medium">
        <color auto="1"/>
      </top>
      <bottom/>
      <diagonal/>
    </border>
    <border>
      <left/>
      <right/>
      <top style="medium">
        <color indexed="64"/>
      </top>
      <bottom/>
      <diagonal/>
    </border>
    <border>
      <left/>
      <right style="medium">
        <color indexed="64"/>
      </right>
      <top/>
      <bottom/>
      <diagonal/>
    </border>
    <border>
      <left style="medium">
        <color auto="1"/>
      </left>
      <right style="thick">
        <color rgb="FFFF0000"/>
      </right>
      <top style="medium">
        <color auto="1"/>
      </top>
      <bottom style="medium">
        <color auto="1"/>
      </bottom>
      <diagonal/>
    </border>
    <border>
      <left style="thick">
        <color auto="1"/>
      </left>
      <right style="thick">
        <color auto="1"/>
      </right>
      <top style="thick">
        <color auto="1"/>
      </top>
      <bottom style="thick">
        <color rgb="FFFF0000"/>
      </bottom>
      <diagonal/>
    </border>
    <border>
      <left style="thick">
        <color auto="1"/>
      </left>
      <right style="thick">
        <color auto="1"/>
      </right>
      <top style="thick">
        <color rgb="FFFF0000"/>
      </top>
      <bottom style="thick">
        <color rgb="FFFF0000"/>
      </bottom>
      <diagonal/>
    </border>
    <border>
      <left style="medium">
        <color auto="1"/>
      </left>
      <right style="medium">
        <color auto="1"/>
      </right>
      <top style="thick">
        <color rgb="FFFF0000"/>
      </top>
      <bottom style="medium">
        <color auto="1"/>
      </bottom>
      <diagonal/>
    </border>
    <border>
      <left style="medium">
        <color auto="1"/>
      </left>
      <right style="thick">
        <color rgb="FFFF0000"/>
      </right>
      <top style="thick">
        <color rgb="FFFF0000"/>
      </top>
      <bottom style="medium">
        <color auto="1"/>
      </bottom>
      <diagonal/>
    </border>
    <border>
      <left style="medium">
        <color auto="1"/>
      </left>
      <right style="thick">
        <color auto="1"/>
      </right>
      <top style="medium">
        <color auto="1"/>
      </top>
      <bottom style="medium">
        <color auto="1"/>
      </bottom>
      <diagonal/>
    </border>
    <border>
      <left style="medium">
        <color auto="1"/>
      </left>
      <right style="medium">
        <color auto="1"/>
      </right>
      <top style="medium">
        <color auto="1"/>
      </top>
      <bottom style="thick">
        <color rgb="FFFF0000"/>
      </bottom>
      <diagonal/>
    </border>
    <border>
      <left style="medium">
        <color auto="1"/>
      </left>
      <right style="thick">
        <color rgb="FFFF0000"/>
      </right>
      <top style="medium">
        <color auto="1"/>
      </top>
      <bottom style="thick">
        <color rgb="FFFF0000"/>
      </bottom>
      <diagonal/>
    </border>
    <border>
      <left style="thick">
        <color rgb="FFFF0000"/>
      </left>
      <right/>
      <top style="medium">
        <color indexed="64"/>
      </top>
      <bottom/>
      <diagonal/>
    </border>
    <border>
      <left style="thick">
        <color rgb="FFFF0000"/>
      </left>
      <right/>
      <top/>
      <bottom/>
      <diagonal/>
    </border>
    <border>
      <left style="thick">
        <color rgb="FFFF0000"/>
      </left>
      <right/>
      <top/>
      <bottom style="medium">
        <color indexed="64"/>
      </bottom>
      <diagonal/>
    </border>
    <border>
      <left style="medium">
        <color auto="1"/>
      </left>
      <right style="thick">
        <color rgb="FFFF0000"/>
      </right>
      <top style="thick">
        <color rgb="FFFF0000"/>
      </top>
      <bottom/>
      <diagonal/>
    </border>
    <border>
      <left style="medium">
        <color auto="1"/>
      </left>
      <right style="thick">
        <color rgb="FFFF0000"/>
      </right>
      <top/>
      <bottom style="thick">
        <color rgb="FFFF0000"/>
      </bottom>
      <diagonal/>
    </border>
  </borders>
  <cellStyleXfs count="1">
    <xf numFmtId="0" fontId="0" fillId="0" borderId="0"/>
  </cellStyleXfs>
  <cellXfs count="156">
    <xf numFmtId="0" fontId="0" fillId="0" borderId="0" xfId="0"/>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4" xfId="0" applyFont="1" applyFill="1" applyBorder="1" applyAlignment="1">
      <alignment horizontal="centerContinuous" vertical="center" wrapText="1"/>
    </xf>
    <xf numFmtId="164" fontId="4" fillId="0" borderId="6" xfId="0" applyNumberFormat="1" applyFont="1" applyBorder="1" applyAlignment="1">
      <alignment vertical="center" wrapText="1"/>
    </xf>
    <xf numFmtId="164" fontId="4" fillId="0" borderId="5" xfId="0" applyNumberFormat="1" applyFont="1" applyBorder="1" applyAlignment="1">
      <alignmen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164" fontId="5" fillId="4" borderId="14" xfId="0" applyNumberFormat="1" applyFont="1" applyFill="1" applyBorder="1" applyAlignment="1">
      <alignment horizontal="center"/>
    </xf>
    <xf numFmtId="0" fontId="0" fillId="4" borderId="14" xfId="0"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6" fillId="6"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5" borderId="2" xfId="0" applyFont="1" applyFill="1" applyBorder="1" applyAlignment="1">
      <alignment horizontal="centerContinuous" vertical="center" wrapText="1"/>
    </xf>
    <xf numFmtId="0" fontId="2" fillId="5" borderId="3" xfId="0" applyFont="1" applyFill="1" applyBorder="1" applyAlignment="1">
      <alignment horizontal="centerContinuous" vertical="center" wrapText="1"/>
    </xf>
    <xf numFmtId="0" fontId="0" fillId="5" borderId="3" xfId="0" applyFill="1" applyBorder="1" applyAlignment="1">
      <alignment horizontal="centerContinuous" vertical="center"/>
    </xf>
    <xf numFmtId="0" fontId="0" fillId="5" borderId="4" xfId="0" applyFill="1" applyBorder="1" applyAlignment="1">
      <alignment horizontal="centerContinuous" vertical="center"/>
    </xf>
    <xf numFmtId="0" fontId="2" fillId="5" borderId="4" xfId="0" applyFont="1" applyFill="1" applyBorder="1" applyAlignment="1">
      <alignment horizontal="centerContinuous" vertical="center" wrapText="1"/>
    </xf>
    <xf numFmtId="0" fontId="2" fillId="5" borderId="3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 fillId="0" borderId="6" xfId="0" applyFont="1" applyBorder="1" applyAlignment="1">
      <alignment vertical="center" wrapText="1"/>
    </xf>
    <xf numFmtId="0" fontId="9" fillId="0" borderId="0" xfId="0" applyFont="1" applyAlignment="1">
      <alignment horizontal="right"/>
    </xf>
    <xf numFmtId="0" fontId="0" fillId="0" borderId="0" xfId="0" applyFont="1"/>
    <xf numFmtId="0" fontId="9" fillId="0" borderId="0" xfId="0" applyFont="1" applyAlignment="1">
      <alignment horizontal="right" vertical="center"/>
    </xf>
    <xf numFmtId="0" fontId="8" fillId="0" borderId="0" xfId="0" applyFont="1" applyAlignment="1">
      <alignment horizontal="right" vertical="center"/>
    </xf>
    <xf numFmtId="0" fontId="0" fillId="7" borderId="1" xfId="0" applyFont="1" applyFill="1" applyBorder="1" applyAlignment="1">
      <alignment horizontal="center" vertical="center" wrapText="1"/>
    </xf>
    <xf numFmtId="0" fontId="0" fillId="7" borderId="4" xfId="0" applyFont="1" applyFill="1" applyBorder="1" applyAlignment="1">
      <alignment horizontal="center" vertical="center" wrapText="1"/>
    </xf>
    <xf numFmtId="164" fontId="0" fillId="7" borderId="4" xfId="0" applyNumberFormat="1" applyFont="1" applyFill="1" applyBorder="1" applyAlignment="1">
      <alignment horizontal="center" vertical="center" wrapText="1"/>
    </xf>
    <xf numFmtId="0" fontId="0" fillId="7" borderId="1" xfId="0" applyFont="1" applyFill="1" applyBorder="1" applyAlignment="1">
      <alignment horizontal="center"/>
    </xf>
    <xf numFmtId="0" fontId="0" fillId="3" borderId="3" xfId="0" applyFont="1" applyFill="1" applyBorder="1" applyAlignment="1">
      <alignment horizontal="center"/>
    </xf>
    <xf numFmtId="0" fontId="0" fillId="0" borderId="0" xfId="0" applyFont="1" applyAlignment="1">
      <alignment horizontal="center"/>
    </xf>
    <xf numFmtId="0" fontId="0" fillId="5" borderId="31" xfId="0" applyFont="1" applyFill="1" applyBorder="1"/>
    <xf numFmtId="0" fontId="0" fillId="5" borderId="1"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4" borderId="29"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3" borderId="2" xfId="0" applyFont="1" applyFill="1" applyBorder="1" applyAlignment="1">
      <alignment horizontal="center"/>
    </xf>
    <xf numFmtId="0" fontId="0" fillId="3" borderId="12" xfId="0"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0" xfId="0" applyFont="1" applyAlignment="1"/>
    <xf numFmtId="0" fontId="0" fillId="0" borderId="0" xfId="0" applyFont="1" applyFill="1"/>
    <xf numFmtId="0" fontId="0" fillId="4" borderId="14"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8" borderId="37" xfId="0" applyFont="1" applyFill="1" applyBorder="1" applyAlignment="1">
      <alignment horizontal="center" vertical="center" wrapText="1"/>
    </xf>
    <xf numFmtId="0" fontId="0" fillId="8" borderId="38" xfId="0" applyFont="1" applyFill="1" applyBorder="1" applyAlignment="1">
      <alignment horizontal="center" vertical="center" wrapText="1"/>
    </xf>
    <xf numFmtId="0" fontId="0" fillId="8" borderId="39" xfId="0" applyFont="1" applyFill="1" applyBorder="1" applyAlignment="1">
      <alignment horizontal="center" vertical="center" wrapText="1"/>
    </xf>
    <xf numFmtId="0" fontId="0" fillId="8" borderId="40" xfId="0" applyFont="1" applyFill="1" applyBorder="1" applyAlignment="1">
      <alignment horizontal="center" vertical="center" wrapText="1"/>
    </xf>
    <xf numFmtId="0" fontId="0" fillId="8" borderId="41" xfId="0" applyFont="1" applyFill="1" applyBorder="1" applyAlignment="1">
      <alignment horizontal="center" vertical="center" wrapText="1"/>
    </xf>
    <xf numFmtId="0" fontId="0" fillId="5" borderId="18" xfId="0" applyFont="1" applyFill="1" applyBorder="1" applyAlignment="1">
      <alignment horizontal="centerContinuous" vertical="center" wrapText="1"/>
    </xf>
    <xf numFmtId="0" fontId="0" fillId="5" borderId="0" xfId="0" applyFont="1" applyFill="1" applyBorder="1" applyAlignment="1">
      <alignment horizontal="centerContinuous" vertical="center" wrapText="1"/>
    </xf>
    <xf numFmtId="0" fontId="0" fillId="5" borderId="33" xfId="0" applyFont="1" applyFill="1" applyBorder="1" applyAlignment="1">
      <alignment horizontal="centerContinuous" vertical="center" wrapText="1"/>
    </xf>
    <xf numFmtId="0" fontId="0" fillId="8" borderId="34"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4" xfId="0" applyFont="1" applyFill="1" applyBorder="1" applyAlignment="1"/>
    <xf numFmtId="0" fontId="0" fillId="0" borderId="1" xfId="0" applyFont="1" applyFill="1" applyBorder="1"/>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2" fontId="0" fillId="0" borderId="1" xfId="0" applyNumberFormat="1" applyFont="1" applyFill="1" applyBorder="1" applyAlignment="1">
      <alignment horizontal="center" vertical="center" wrapText="1"/>
    </xf>
    <xf numFmtId="164" fontId="0" fillId="4" borderId="14" xfId="0" applyNumberFormat="1" applyFont="1" applyFill="1" applyBorder="1" applyAlignment="1">
      <alignment horizontal="center" vertical="center" wrapText="1"/>
    </xf>
    <xf numFmtId="0" fontId="0" fillId="4" borderId="14" xfId="0" applyFont="1" applyFill="1" applyBorder="1" applyAlignment="1">
      <alignment horizontal="center" vertical="center" wrapText="1"/>
    </xf>
    <xf numFmtId="2" fontId="0" fillId="0" borderId="7" xfId="0" applyNumberFormat="1" applyFont="1" applyBorder="1" applyAlignment="1">
      <alignment horizontal="center" vertical="center" wrapText="1"/>
    </xf>
    <xf numFmtId="2" fontId="0" fillId="0" borderId="19" xfId="0" applyNumberFormat="1" applyFont="1" applyBorder="1" applyAlignment="1">
      <alignment horizontal="center" vertical="center" wrapText="1"/>
    </xf>
    <xf numFmtId="2" fontId="0" fillId="0" borderId="5"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0" fillId="0" borderId="28" xfId="0" applyFont="1" applyFill="1" applyBorder="1" applyAlignment="1">
      <alignment vertical="center" wrapText="1"/>
    </xf>
    <xf numFmtId="0" fontId="1" fillId="4" borderId="21" xfId="0" applyFont="1" applyFill="1"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164" fontId="0" fillId="4" borderId="21" xfId="0" applyNumberFormat="1" applyFont="1" applyFill="1" applyBorder="1" applyAlignment="1">
      <alignment horizontal="center" vertical="center" wrapText="1"/>
    </xf>
    <xf numFmtId="164" fontId="0" fillId="4" borderId="22" xfId="0" applyNumberFormat="1" applyFont="1" applyFill="1" applyBorder="1" applyAlignment="1">
      <alignment horizontal="center" vertical="center" wrapText="1"/>
    </xf>
    <xf numFmtId="164" fontId="0" fillId="4" borderId="20" xfId="0" applyNumberFormat="1" applyFont="1" applyFill="1" applyBorder="1" applyAlignment="1">
      <alignment horizontal="center" vertical="center" wrapText="1"/>
    </xf>
    <xf numFmtId="164" fontId="0" fillId="0" borderId="23" xfId="0" applyNumberFormat="1" applyFont="1" applyBorder="1" applyAlignment="1">
      <alignment horizontal="center" vertical="center" wrapText="1"/>
    </xf>
    <xf numFmtId="164" fontId="0" fillId="0" borderId="24" xfId="0" applyNumberFormat="1" applyFont="1" applyBorder="1" applyAlignment="1">
      <alignment horizontal="center" vertical="center" wrapText="1"/>
    </xf>
    <xf numFmtId="164" fontId="0" fillId="0" borderId="25" xfId="0" applyNumberFormat="1" applyFont="1" applyBorder="1" applyAlignment="1">
      <alignment horizontal="center" vertical="center" wrapText="1"/>
    </xf>
    <xf numFmtId="164" fontId="0" fillId="0" borderId="13" xfId="0" applyNumberFormat="1" applyFont="1" applyBorder="1" applyAlignment="1">
      <alignment horizontal="center" vertical="center" wrapText="1"/>
    </xf>
    <xf numFmtId="0" fontId="0" fillId="0" borderId="33" xfId="0" applyFont="1" applyBorder="1" applyAlignment="1">
      <alignment horizontal="center" vertical="center" wrapText="1"/>
    </xf>
    <xf numFmtId="0" fontId="0" fillId="0" borderId="6" xfId="0" applyFont="1" applyBorder="1" applyAlignment="1">
      <alignment horizontal="center" vertical="center" wrapText="1"/>
    </xf>
    <xf numFmtId="2" fontId="0" fillId="8" borderId="7" xfId="0" applyNumberFormat="1" applyFont="1" applyFill="1" applyBorder="1" applyAlignment="1">
      <alignment horizontal="center" vertical="center" wrapText="1"/>
    </xf>
    <xf numFmtId="2" fontId="0" fillId="8" borderId="19" xfId="0" applyNumberFormat="1" applyFont="1" applyFill="1" applyBorder="1" applyAlignment="1">
      <alignment horizontal="center" vertical="center" wrapText="1"/>
    </xf>
    <xf numFmtId="2" fontId="0" fillId="8" borderId="5" xfId="0" applyNumberFormat="1" applyFont="1" applyFill="1" applyBorder="1" applyAlignment="1">
      <alignment horizontal="center" vertical="center" wrapText="1"/>
    </xf>
    <xf numFmtId="0" fontId="1" fillId="4" borderId="21" xfId="0" applyFont="1" applyFill="1"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164" fontId="0" fillId="0" borderId="7"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164" fontId="0" fillId="0" borderId="5" xfId="0" applyNumberFormat="1" applyFont="1" applyFill="1" applyBorder="1" applyAlignment="1">
      <alignment horizontal="center" vertical="center" wrapText="1"/>
    </xf>
    <xf numFmtId="164" fontId="0" fillId="9" borderId="45" xfId="0" applyNumberFormat="1" applyFont="1" applyFill="1" applyBorder="1" applyAlignment="1">
      <alignment horizontal="center" vertical="center" wrapText="1"/>
    </xf>
    <xf numFmtId="164" fontId="0" fillId="9" borderId="27" xfId="0" applyNumberFormat="1" applyFont="1" applyFill="1" applyBorder="1" applyAlignment="1">
      <alignment horizontal="center" vertical="center" wrapText="1"/>
    </xf>
    <xf numFmtId="164" fontId="0" fillId="9" borderId="46" xfId="0" applyNumberFormat="1" applyFont="1" applyFill="1" applyBorder="1" applyAlignment="1">
      <alignment horizontal="center" vertical="center" wrapText="1"/>
    </xf>
    <xf numFmtId="164" fontId="0" fillId="0" borderId="33" xfId="0" applyNumberFormat="1" applyFont="1" applyBorder="1" applyAlignment="1">
      <alignment horizontal="center"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 fillId="5" borderId="19" xfId="0" applyFont="1" applyFill="1" applyBorder="1" applyAlignment="1">
      <alignment horizontal="center" vertical="center" wrapText="1"/>
    </xf>
    <xf numFmtId="2" fontId="0" fillId="8"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164" fontId="0" fillId="8" borderId="36" xfId="0" applyNumberFormat="1" applyFont="1" applyFill="1" applyBorder="1" applyAlignment="1">
      <alignment horizontal="center" vertical="center" wrapText="1"/>
    </xf>
    <xf numFmtId="0" fontId="0" fillId="8" borderId="36" xfId="0" applyFont="1" applyFill="1" applyBorder="1" applyAlignment="1">
      <alignment horizontal="center" vertical="center" wrapText="1"/>
    </xf>
    <xf numFmtId="164" fontId="0" fillId="8" borderId="13" xfId="0" applyNumberFormat="1" applyFont="1" applyFill="1" applyBorder="1" applyAlignment="1">
      <alignment horizontal="center" vertical="center" wrapText="1"/>
    </xf>
    <xf numFmtId="0" fontId="0" fillId="8" borderId="33"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0" borderId="34" xfId="0" applyFont="1" applyFill="1" applyBorder="1" applyAlignment="1">
      <alignment vertical="center" wrapText="1"/>
    </xf>
    <xf numFmtId="0" fontId="3" fillId="4" borderId="21"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0" fillId="8" borderId="31"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0" fillId="0" borderId="34" xfId="0" applyFont="1" applyFill="1" applyBorder="1" applyAlignment="1">
      <alignment horizontal="left" vertical="center" wrapText="1"/>
    </xf>
    <xf numFmtId="0" fontId="0" fillId="8" borderId="11" xfId="0" applyFont="1" applyFill="1" applyBorder="1" applyAlignment="1">
      <alignment horizontal="center" vertical="center" wrapText="1"/>
    </xf>
    <xf numFmtId="164" fontId="0" fillId="8" borderId="35" xfId="0" applyNumberFormat="1"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2" fillId="5" borderId="7" xfId="0" applyFont="1" applyFill="1" applyBorder="1" applyAlignment="1">
      <alignment horizontal="center" vertical="center" wrapText="1"/>
    </xf>
    <xf numFmtId="0" fontId="0" fillId="5" borderId="11"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D23"/>
  <sheetViews>
    <sheetView workbookViewId="0">
      <selection activeCell="C18" sqref="C18"/>
    </sheetView>
  </sheetViews>
  <sheetFormatPr defaultRowHeight="15" x14ac:dyDescent="0.2"/>
  <cols>
    <col min="1" max="1" width="8.88671875" customWidth="1"/>
    <col min="2" max="2" width="22.5546875" bestFit="1" customWidth="1"/>
    <col min="3" max="3" width="39.5546875" customWidth="1"/>
    <col min="4" max="4" width="22.109375" customWidth="1"/>
  </cols>
  <sheetData>
    <row r="3" spans="1:4" ht="15.75" x14ac:dyDescent="0.25">
      <c r="D3" s="27" t="s">
        <v>69</v>
      </c>
    </row>
    <row r="4" spans="1:4" x14ac:dyDescent="0.2">
      <c r="C4" s="28"/>
      <c r="D4" s="29" t="s">
        <v>70</v>
      </c>
    </row>
    <row r="5" spans="1:4" x14ac:dyDescent="0.2">
      <c r="C5" s="28"/>
      <c r="D5" s="29" t="s">
        <v>144</v>
      </c>
    </row>
    <row r="6" spans="1:4" x14ac:dyDescent="0.2">
      <c r="D6" s="30" t="s">
        <v>71</v>
      </c>
    </row>
    <row r="8" spans="1:4" ht="15.75" x14ac:dyDescent="0.25">
      <c r="A8" s="75" t="s">
        <v>143</v>
      </c>
      <c r="B8" s="76"/>
      <c r="C8" s="76"/>
      <c r="D8" s="76"/>
    </row>
    <row r="9" spans="1:4" ht="15.75" thickBot="1" x14ac:dyDescent="0.25"/>
    <row r="10" spans="1:4" ht="16.5" thickBot="1" x14ac:dyDescent="0.25">
      <c r="A10" s="5" t="s">
        <v>63</v>
      </c>
      <c r="B10" s="6"/>
      <c r="C10" s="6"/>
      <c r="D10" s="7"/>
    </row>
    <row r="11" spans="1:4" ht="15.75" thickBot="1" x14ac:dyDescent="0.25">
      <c r="A11" s="1" t="s">
        <v>0</v>
      </c>
      <c r="B11" s="2" t="s">
        <v>1</v>
      </c>
      <c r="C11" s="2" t="s">
        <v>3</v>
      </c>
      <c r="D11" s="2" t="s">
        <v>5</v>
      </c>
    </row>
    <row r="12" spans="1:4" ht="21" customHeight="1" thickBot="1" x14ac:dyDescent="0.25">
      <c r="A12" s="3" t="str">
        <f>'Contract Year 1 - Detail'!A44</f>
        <v>110000-1</v>
      </c>
      <c r="B12" s="4" t="s">
        <v>2</v>
      </c>
      <c r="C12" s="26" t="s">
        <v>243</v>
      </c>
      <c r="D12" s="9">
        <f>'Contract Year 1 - Detail'!H44</f>
        <v>0</v>
      </c>
    </row>
    <row r="13" spans="1:4" ht="21" customHeight="1" thickBot="1" x14ac:dyDescent="0.25">
      <c r="A13" s="3" t="str">
        <f>'Contract Year 2 - Detail'!A44</f>
        <v>110000-2</v>
      </c>
      <c r="B13" s="4" t="s">
        <v>2</v>
      </c>
      <c r="C13" s="26" t="s">
        <v>244</v>
      </c>
      <c r="D13" s="9">
        <f>'Contract Year 2 - Detail'!H44</f>
        <v>0</v>
      </c>
    </row>
    <row r="14" spans="1:4" ht="21" customHeight="1" thickBot="1" x14ac:dyDescent="0.25">
      <c r="A14" s="3" t="str">
        <f>'Contract Year 3 - Detail'!A44</f>
        <v>110000-3</v>
      </c>
      <c r="B14" s="4" t="s">
        <v>2</v>
      </c>
      <c r="C14" s="26" t="s">
        <v>245</v>
      </c>
      <c r="D14" s="9">
        <f>'Contract Year 3 - Detail'!H44</f>
        <v>0</v>
      </c>
    </row>
    <row r="15" spans="1:4" ht="21" customHeight="1" thickBot="1" x14ac:dyDescent="0.25">
      <c r="A15" s="3" t="str">
        <f>'Contract Year 4 - Detail'!A44</f>
        <v>110000-4</v>
      </c>
      <c r="B15" s="4" t="s">
        <v>2</v>
      </c>
      <c r="C15" s="26" t="s">
        <v>246</v>
      </c>
      <c r="D15" s="9">
        <f>'Contract Year 4 - Detail'!H44</f>
        <v>0</v>
      </c>
    </row>
    <row r="16" spans="1:4" ht="21" customHeight="1" thickBot="1" x14ac:dyDescent="0.25">
      <c r="A16" s="3" t="str">
        <f>'Contract Year 5 - Detail'!A44</f>
        <v>110000-5</v>
      </c>
      <c r="B16" s="4" t="s">
        <v>2</v>
      </c>
      <c r="C16" s="26" t="s">
        <v>247</v>
      </c>
      <c r="D16" s="9">
        <f>'Contract Year 5 - Detail'!H44</f>
        <v>0</v>
      </c>
    </row>
    <row r="17" spans="1:4" ht="21" customHeight="1" thickBot="1" x14ac:dyDescent="0.25">
      <c r="A17" s="3" t="str">
        <f>'Contract Year 6 (Opt 1) -Detail'!A44</f>
        <v>110000-6</v>
      </c>
      <c r="B17" s="4" t="s">
        <v>2</v>
      </c>
      <c r="C17" s="26" t="s">
        <v>248</v>
      </c>
      <c r="D17" s="9">
        <f>'Contract Year 6 (Opt 1) -Detail'!H44</f>
        <v>0</v>
      </c>
    </row>
    <row r="18" spans="1:4" ht="21" customHeight="1" thickBot="1" x14ac:dyDescent="0.25">
      <c r="A18" s="3" t="str">
        <f>'Contract Year 7 (Opt 1) -Detail'!A44</f>
        <v>110000-7</v>
      </c>
      <c r="B18" s="4" t="s">
        <v>2</v>
      </c>
      <c r="C18" s="26" t="s">
        <v>249</v>
      </c>
      <c r="D18" s="9">
        <f>'Contract Year 7 (Opt 1) -Detail'!H44</f>
        <v>0</v>
      </c>
    </row>
    <row r="19" spans="1:4" ht="21" customHeight="1" thickBot="1" x14ac:dyDescent="0.25">
      <c r="A19" s="3" t="str">
        <f>'Contract Year 8 (Opt 1) -Detail'!A44</f>
        <v>110000-8</v>
      </c>
      <c r="B19" s="4" t="s">
        <v>2</v>
      </c>
      <c r="C19" s="26" t="s">
        <v>250</v>
      </c>
      <c r="D19" s="9">
        <f>'Contract Year 8 (Opt 1) -Detail'!H44</f>
        <v>0</v>
      </c>
    </row>
    <row r="20" spans="1:4" ht="21" customHeight="1" thickBot="1" x14ac:dyDescent="0.25">
      <c r="A20" s="3" t="str">
        <f>'Contract Year 9 (Opt 2) -Detail'!A44</f>
        <v>110000-9</v>
      </c>
      <c r="B20" s="4" t="s">
        <v>2</v>
      </c>
      <c r="C20" s="26" t="s">
        <v>251</v>
      </c>
      <c r="D20" s="9">
        <f>'Contract Year 9 (Opt 2) -Detail'!H44</f>
        <v>0</v>
      </c>
    </row>
    <row r="21" spans="1:4" ht="21" customHeight="1" thickBot="1" x14ac:dyDescent="0.25">
      <c r="A21" s="3" t="str">
        <f>'Contract Year 10 (Opt 2)-Detail'!A44</f>
        <v>110000-10</v>
      </c>
      <c r="B21" s="4" t="s">
        <v>2</v>
      </c>
      <c r="C21" s="26" t="s">
        <v>252</v>
      </c>
      <c r="D21" s="9">
        <f>'Contract Year 10 (Opt 2)-Detail'!H44</f>
        <v>0</v>
      </c>
    </row>
    <row r="22" spans="1:4" ht="21" customHeight="1" thickBot="1" x14ac:dyDescent="0.25">
      <c r="A22" s="3" t="str">
        <f>'CY 11-FAR 52.217-8 (6 mo exten)'!A44</f>
        <v>110000-11</v>
      </c>
      <c r="B22" s="4" t="s">
        <v>2</v>
      </c>
      <c r="C22" s="26" t="s">
        <v>265</v>
      </c>
      <c r="D22" s="8">
        <f>'CY 11-FAR 52.217-8 (6 mo exten)'!H44</f>
        <v>0</v>
      </c>
    </row>
    <row r="23" spans="1:4" ht="21" customHeight="1" thickBot="1" x14ac:dyDescent="0.25">
      <c r="A23" s="3" t="s">
        <v>4</v>
      </c>
      <c r="B23" s="4"/>
      <c r="C23" s="4"/>
      <c r="D23" s="8">
        <f>SUM(D12:D22)</f>
        <v>0</v>
      </c>
    </row>
  </sheetData>
  <mergeCells count="1">
    <mergeCell ref="A8:D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1.77734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183</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9 (Opt 2) -Detail'!K7,'Labor Categories_W_PRICES'!$B$4:$AJ$18,2,FALSE)</f>
        <v>Junior Technician (example)</v>
      </c>
      <c r="L8" s="40" t="e">
        <f>HLOOKUP('Contract Year 9 (Opt 2) -Detail'!L7,'Labor Categories_W_PRICES'!$B$4:$AJ$18,2,FALSE)</f>
        <v>#N/A</v>
      </c>
      <c r="M8" s="40" t="e">
        <f>HLOOKUP('Contract Year 9 (Opt 2) -Detail'!M7,'Labor Categories_W_PRICES'!$B$4:$AJ$18,2,FALSE)</f>
        <v>#N/A</v>
      </c>
      <c r="N8" s="40" t="e">
        <f>HLOOKUP('Contract Year 9 (Opt 2) -Detail'!N7,'Labor Categories_W_PRICES'!$B$4:$AJ$18,2,FALSE)</f>
        <v>#N/A</v>
      </c>
      <c r="O8" s="40" t="e">
        <f>HLOOKUP('Contract Year 9 (Opt 2) -Detail'!O7,'Labor Categories_W_PRICES'!$B$4:$AJ$18,2,FALSE)</f>
        <v>#N/A</v>
      </c>
      <c r="P8" s="40" t="e">
        <f>HLOOKUP('Contract Year 9 (Opt 2) -Detail'!P7,'Labor Categories_W_PRICES'!$B$4:$AJ$18,2,FALSE)</f>
        <v>#N/A</v>
      </c>
      <c r="Q8" s="40" t="e">
        <f>HLOOKUP('Contract Year 9 (Opt 2) -Detail'!Q7,'Labor Categories_W_PRICES'!$B$4:$AJ$18,2,FALSE)</f>
        <v>#N/A</v>
      </c>
      <c r="R8" s="40" t="e">
        <f>HLOOKUP('Contract Year 9 (Opt 2) -Detail'!R7,'Labor Categories_W_PRICES'!$B$4:$AJ$18,2,FALSE)</f>
        <v>#N/A</v>
      </c>
      <c r="S8" s="40" t="e">
        <f>HLOOKUP('Contract Year 9 (Opt 2) -Detail'!S7,'Labor Categories_W_PRICES'!$B$4:$AJ$18,2,FALSE)</f>
        <v>#N/A</v>
      </c>
      <c r="T8" s="40" t="e">
        <f>HLOOKUP('Contract Year 9 (Opt 2)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218</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9 (Opt 2) -Detail'!K10,'Labor Categories_W_PRICES'!$B$4:$AJ$18,2,FALSE)</f>
        <v>Junior Technician (example)</v>
      </c>
      <c r="L11" s="40" t="e">
        <f>HLOOKUP('Contract Year 9 (Opt 2) -Detail'!L10,'Labor Categories_W_PRICES'!$B$4:$AJ$18,2,FALSE)</f>
        <v>#N/A</v>
      </c>
      <c r="M11" s="40" t="e">
        <f>HLOOKUP('Contract Year 9 (Opt 2) -Detail'!M10,'Labor Categories_W_PRICES'!$B$4:$AJ$18,2,FALSE)</f>
        <v>#N/A</v>
      </c>
      <c r="N11" s="40" t="e">
        <f>HLOOKUP('Contract Year 9 (Opt 2) -Detail'!N10,'Labor Categories_W_PRICES'!$B$4:$AJ$18,2,FALSE)</f>
        <v>#N/A</v>
      </c>
      <c r="O11" s="40" t="e">
        <f>HLOOKUP('Contract Year 9 (Opt 2) -Detail'!O10,'Labor Categories_W_PRICES'!$B$4:$AJ$18,2,FALSE)</f>
        <v>#N/A</v>
      </c>
      <c r="P11" s="40" t="e">
        <f>HLOOKUP('Contract Year 9 (Opt 2) -Detail'!P10,'Labor Categories_W_PRICES'!$B$4:$AJ$18,2,FALSE)</f>
        <v>#N/A</v>
      </c>
      <c r="Q11" s="40" t="e">
        <f>HLOOKUP('Contract Year 9 (Opt 2) -Detail'!Q10,'Labor Categories_W_PRICES'!$B$4:$AJ$18,2,FALSE)</f>
        <v>#N/A</v>
      </c>
      <c r="R11" s="40" t="e">
        <f>HLOOKUP('Contract Year 9 (Opt 2) -Detail'!R10,'Labor Categories_W_PRICES'!$B$4:$AJ$18,2,FALSE)</f>
        <v>#N/A</v>
      </c>
      <c r="S11" s="40" t="e">
        <f>HLOOKUP('Contract Year 9 (Opt 2) -Detail'!S10,'Labor Categories_W_PRICES'!$B$4:$AJ$18,2,FALSE)</f>
        <v>#N/A</v>
      </c>
      <c r="T11" s="40" t="e">
        <f>HLOOKUP('Contract Year 9 (Opt 2)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129</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9 (Opt 2) -Detail'!K13,'Labor Categories_W_PRICES'!$B$4:$AJ$18,2,FALSE)</f>
        <v>Junior Technician (example)</v>
      </c>
      <c r="L14" s="40" t="e">
        <f>HLOOKUP('Contract Year 9 (Opt 2) -Detail'!L13,'Labor Categories_W_PRICES'!$B$4:$AJ$18,2,FALSE)</f>
        <v>#N/A</v>
      </c>
      <c r="M14" s="40" t="e">
        <f>HLOOKUP('Contract Year 9 (Opt 2) -Detail'!M13,'Labor Categories_W_PRICES'!$B$4:$AJ$18,2,FALSE)</f>
        <v>#N/A</v>
      </c>
      <c r="N14" s="40" t="e">
        <f>HLOOKUP('Contract Year 9 (Opt 2) -Detail'!N13,'Labor Categories_W_PRICES'!$B$4:$AJ$18,2,FALSE)</f>
        <v>#N/A</v>
      </c>
      <c r="O14" s="40" t="e">
        <f>HLOOKUP('Contract Year 9 (Opt 2) -Detail'!O13,'Labor Categories_W_PRICES'!$B$4:$AJ$18,2,FALSE)</f>
        <v>#N/A</v>
      </c>
      <c r="P14" s="40" t="e">
        <f>HLOOKUP('Contract Year 9 (Opt 2) -Detail'!P13,'Labor Categories_W_PRICES'!$B$4:$AJ$18,2,FALSE)</f>
        <v>#N/A</v>
      </c>
      <c r="Q14" s="40" t="e">
        <f>HLOOKUP('Contract Year 9 (Opt 2) -Detail'!Q13,'Labor Categories_W_PRICES'!$B$4:$AJ$18,2,FALSE)</f>
        <v>#N/A</v>
      </c>
      <c r="R14" s="40" t="e">
        <f>HLOOKUP('Contract Year 9 (Opt 2) -Detail'!R13,'Labor Categories_W_PRICES'!$B$4:$AJ$18,2,FALSE)</f>
        <v>#N/A</v>
      </c>
      <c r="S14" s="40" t="e">
        <f>HLOOKUP('Contract Year 9 (Opt 2) -Detail'!S13,'Labor Categories_W_PRICES'!$B$4:$AJ$18,2,FALSE)</f>
        <v>#N/A</v>
      </c>
      <c r="T14" s="40" t="e">
        <f>HLOOKUP('Contract Year 9 (Opt 2)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130</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9 (Opt 2) -Detail'!K16,'Labor Categories_W_PRICES'!$B$4:$AJ$18,2,FALSE)</f>
        <v>Junior Technician (example)</v>
      </c>
      <c r="L17" s="40" t="e">
        <f>HLOOKUP('Contract Year 9 (Opt 2) -Detail'!L16,'Labor Categories_W_PRICES'!$B$4:$AJ$18,2,FALSE)</f>
        <v>#N/A</v>
      </c>
      <c r="M17" s="40" t="e">
        <f>HLOOKUP('Contract Year 9 (Opt 2) -Detail'!M16,'Labor Categories_W_PRICES'!$B$4:$AJ$18,2,FALSE)</f>
        <v>#N/A</v>
      </c>
      <c r="N17" s="40" t="e">
        <f>HLOOKUP('Contract Year 9 (Opt 2) -Detail'!N16,'Labor Categories_W_PRICES'!$B$4:$AJ$18,2,FALSE)</f>
        <v>#N/A</v>
      </c>
      <c r="O17" s="40" t="e">
        <f>HLOOKUP('Contract Year 9 (Opt 2) -Detail'!O16,'Labor Categories_W_PRICES'!$B$4:$AJ$18,2,FALSE)</f>
        <v>#N/A</v>
      </c>
      <c r="P17" s="40" t="e">
        <f>HLOOKUP('Contract Year 9 (Opt 2) -Detail'!P16,'Labor Categories_W_PRICES'!$B$4:$AJ$18,2,FALSE)</f>
        <v>#N/A</v>
      </c>
      <c r="Q17" s="40" t="e">
        <f>HLOOKUP('Contract Year 9 (Opt 2) -Detail'!Q16,'Labor Categories_W_PRICES'!$B$4:$AJ$18,2,FALSE)</f>
        <v>#N/A</v>
      </c>
      <c r="R17" s="40" t="e">
        <f>HLOOKUP('Contract Year 9 (Opt 2) -Detail'!R16,'Labor Categories_W_PRICES'!$B$4:$AJ$18,2,FALSE)</f>
        <v>#N/A</v>
      </c>
      <c r="S17" s="40" t="e">
        <f>HLOOKUP('Contract Year 9 (Opt 2) -Detail'!S16,'Labor Categories_W_PRICES'!$B$4:$AJ$18,2,FALSE)</f>
        <v>#N/A</v>
      </c>
      <c r="T17" s="40" t="e">
        <f>HLOOKUP('Contract Year 9 (Opt 2)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131</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9 (Opt 2) -Detail'!K19,'Labor Categories_W_PRICES'!$B$4:$AJ$18,2,FALSE)</f>
        <v>Junior Technician (example)</v>
      </c>
      <c r="L20" s="40" t="e">
        <f>HLOOKUP('Contract Year 9 (Opt 2) -Detail'!L19,'Labor Categories_W_PRICES'!$B$4:$AJ$18,2,FALSE)</f>
        <v>#N/A</v>
      </c>
      <c r="M20" s="40" t="e">
        <f>HLOOKUP('Contract Year 9 (Opt 2) -Detail'!M19,'Labor Categories_W_PRICES'!$B$4:$AJ$18,2,FALSE)</f>
        <v>#N/A</v>
      </c>
      <c r="N20" s="40" t="e">
        <f>HLOOKUP('Contract Year 9 (Opt 2) -Detail'!N19,'Labor Categories_W_PRICES'!$B$4:$AJ$18,2,FALSE)</f>
        <v>#N/A</v>
      </c>
      <c r="O20" s="40" t="e">
        <f>HLOOKUP('Contract Year 9 (Opt 2) -Detail'!O19,'Labor Categories_W_PRICES'!$B$4:$AJ$18,2,FALSE)</f>
        <v>#N/A</v>
      </c>
      <c r="P20" s="40" t="e">
        <f>HLOOKUP('Contract Year 9 (Opt 2) -Detail'!P19,'Labor Categories_W_PRICES'!$B$4:$AJ$18,2,FALSE)</f>
        <v>#N/A</v>
      </c>
      <c r="Q20" s="40" t="e">
        <f>HLOOKUP('Contract Year 9 (Opt 2) -Detail'!Q19,'Labor Categories_W_PRICES'!$B$4:$AJ$18,2,FALSE)</f>
        <v>#N/A</v>
      </c>
      <c r="R20" s="40" t="e">
        <f>HLOOKUP('Contract Year 9 (Opt 2) -Detail'!R19,'Labor Categories_W_PRICES'!$B$4:$AJ$18,2,FALSE)</f>
        <v>#N/A</v>
      </c>
      <c r="S20" s="40" t="e">
        <f>HLOOKUP('Contract Year 9 (Opt 2) -Detail'!S19,'Labor Categories_W_PRICES'!$B$4:$AJ$18,2,FALSE)</f>
        <v>#N/A</v>
      </c>
      <c r="T20" s="40" t="e">
        <f>HLOOKUP('Contract Year 9 (Opt 2)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132</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9 (Opt 2) -Detail'!K22,'Labor Categories_W_PRICES'!$B$4:$AJ$18,2,FALSE)</f>
        <v>Junior Technician (example)</v>
      </c>
      <c r="L23" s="40" t="e">
        <f>HLOOKUP('Contract Year 9 (Opt 2) -Detail'!L22,'Labor Categories_W_PRICES'!$B$4:$AJ$18,2,FALSE)</f>
        <v>#N/A</v>
      </c>
      <c r="M23" s="40" t="e">
        <f>HLOOKUP('Contract Year 9 (Opt 2) -Detail'!M22,'Labor Categories_W_PRICES'!$B$4:$AJ$18,2,FALSE)</f>
        <v>#N/A</v>
      </c>
      <c r="N23" s="40" t="e">
        <f>HLOOKUP('Contract Year 9 (Opt 2) -Detail'!N22,'Labor Categories_W_PRICES'!$B$4:$AJ$18,2,FALSE)</f>
        <v>#N/A</v>
      </c>
      <c r="O23" s="40" t="e">
        <f>HLOOKUP('Contract Year 9 (Opt 2) -Detail'!O22,'Labor Categories_W_PRICES'!$B$4:$AJ$18,2,FALSE)</f>
        <v>#N/A</v>
      </c>
      <c r="P23" s="40" t="e">
        <f>HLOOKUP('Contract Year 9 (Opt 2) -Detail'!P22,'Labor Categories_W_PRICES'!$B$4:$AJ$18,2,FALSE)</f>
        <v>#N/A</v>
      </c>
      <c r="Q23" s="40" t="e">
        <f>HLOOKUP('Contract Year 9 (Opt 2) -Detail'!Q22,'Labor Categories_W_PRICES'!$B$4:$AJ$18,2,FALSE)</f>
        <v>#N/A</v>
      </c>
      <c r="R23" s="40" t="e">
        <f>HLOOKUP('Contract Year 9 (Opt 2) -Detail'!R22,'Labor Categories_W_PRICES'!$B$4:$AJ$18,2,FALSE)</f>
        <v>#N/A</v>
      </c>
      <c r="S23" s="40" t="e">
        <f>HLOOKUP('Contract Year 9 (Opt 2) -Detail'!S22,'Labor Categories_W_PRICES'!$B$4:$AJ$18,2,FALSE)</f>
        <v>#N/A</v>
      </c>
      <c r="T23" s="40" t="e">
        <f>HLOOKUP('Contract Year 9 (Opt 2)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133</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9 (Opt 2) -Detail'!K25,'Labor Categories_W_PRICES'!$B$4:$AJ$18,2,FALSE)</f>
        <v>Junior Technician (example)</v>
      </c>
      <c r="L26" s="40" t="e">
        <f>HLOOKUP('Contract Year 9 (Opt 2) -Detail'!L25,'Labor Categories_W_PRICES'!$B$4:$AJ$18,2,FALSE)</f>
        <v>#N/A</v>
      </c>
      <c r="M26" s="40" t="e">
        <f>HLOOKUP('Contract Year 9 (Opt 2) -Detail'!M25,'Labor Categories_W_PRICES'!$B$4:$AJ$18,2,FALSE)</f>
        <v>#N/A</v>
      </c>
      <c r="N26" s="40" t="e">
        <f>HLOOKUP('Contract Year 9 (Opt 2) -Detail'!N25,'Labor Categories_W_PRICES'!$B$4:$AJ$18,2,FALSE)</f>
        <v>#N/A</v>
      </c>
      <c r="O26" s="40" t="e">
        <f>HLOOKUP('Contract Year 9 (Opt 2) -Detail'!O25,'Labor Categories_W_PRICES'!$B$4:$AJ$18,2,FALSE)</f>
        <v>#N/A</v>
      </c>
      <c r="P26" s="40" t="e">
        <f>HLOOKUP('Contract Year 9 (Opt 2) -Detail'!P25,'Labor Categories_W_PRICES'!$B$4:$AJ$18,2,FALSE)</f>
        <v>#N/A</v>
      </c>
      <c r="Q26" s="40" t="e">
        <f>HLOOKUP('Contract Year 9 (Opt 2) -Detail'!Q25,'Labor Categories_W_PRICES'!$B$4:$AJ$18,2,FALSE)</f>
        <v>#N/A</v>
      </c>
      <c r="R26" s="40" t="e">
        <f>HLOOKUP('Contract Year 9 (Opt 2) -Detail'!R25,'Labor Categories_W_PRICES'!$B$4:$AJ$18,2,FALSE)</f>
        <v>#N/A</v>
      </c>
      <c r="S26" s="40" t="e">
        <f>HLOOKUP('Contract Year 9 (Opt 2) -Detail'!S25,'Labor Categories_W_PRICES'!$B$4:$AJ$18,2,FALSE)</f>
        <v>#N/A</v>
      </c>
      <c r="T26" s="40" t="e">
        <f>HLOOKUP('Contract Year 9 (Opt 2)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134</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219</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90.7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135</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184</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9 (Opt 2) -Detail'!K37,'Labor Categories_W_PRICES'!$B$4:$AJ$18,2,FALSE)</f>
        <v>Junior Technician (example)</v>
      </c>
      <c r="L38" s="40" t="e">
        <f>HLOOKUP('Contract Year 9 (Opt 2) -Detail'!L37,'Labor Categories_W_PRICES'!$B$4:$AJ$18,2,FALSE)</f>
        <v>#N/A</v>
      </c>
      <c r="M38" s="40" t="e">
        <f>HLOOKUP('Contract Year 9 (Opt 2) -Detail'!M37,'Labor Categories_W_PRICES'!$B$4:$AJ$18,2,FALSE)</f>
        <v>#N/A</v>
      </c>
      <c r="N38" s="40" t="e">
        <f>HLOOKUP('Contract Year 9 (Opt 2) -Detail'!N37,'Labor Categories_W_PRICES'!$B$4:$AJ$18,2,FALSE)</f>
        <v>#N/A</v>
      </c>
      <c r="O38" s="40" t="e">
        <f>HLOOKUP('Contract Year 9 (Opt 2) -Detail'!O37,'Labor Categories_W_PRICES'!$B$4:$AJ$18,2,FALSE)</f>
        <v>#N/A</v>
      </c>
      <c r="P38" s="40" t="e">
        <f>HLOOKUP('Contract Year 9 (Opt 2) -Detail'!P37,'Labor Categories_W_PRICES'!$B$4:$AJ$18,2,FALSE)</f>
        <v>#N/A</v>
      </c>
      <c r="Q38" s="40" t="e">
        <f>HLOOKUP('Contract Year 9 (Opt 2) -Detail'!Q37,'Labor Categories_W_PRICES'!$B$4:$AJ$18,2,FALSE)</f>
        <v>#N/A</v>
      </c>
      <c r="R38" s="40" t="e">
        <f>HLOOKUP('Contract Year 9 (Opt 2) -Detail'!R37,'Labor Categories_W_PRICES'!$B$4:$AJ$18,2,FALSE)</f>
        <v>#N/A</v>
      </c>
      <c r="S38" s="40" t="e">
        <f>HLOOKUP('Contract Year 9 (Opt 2) -Detail'!S37,'Labor Categories_W_PRICES'!$B$4:$AJ$18,2,FALSE)</f>
        <v>#N/A</v>
      </c>
      <c r="T38" s="40" t="e">
        <f>HLOOKUP('Contract Year 9 (Opt 2)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220</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9 (Opt 2) -Detail'!K40,'Labor Categories_W_PRICES'!$B$4:$AJ$18,2,FALSE)</f>
        <v>Junior Technician (example)</v>
      </c>
      <c r="L41" s="40" t="e">
        <f>HLOOKUP('Contract Year 9 (Opt 2) -Detail'!L40,'Labor Categories_W_PRICES'!$B$4:$AJ$18,2,FALSE)</f>
        <v>#N/A</v>
      </c>
      <c r="M41" s="40" t="e">
        <f>HLOOKUP('Contract Year 9 (Opt 2) -Detail'!M40,'Labor Categories_W_PRICES'!$B$4:$AJ$18,2,FALSE)</f>
        <v>#N/A</v>
      </c>
      <c r="N41" s="40" t="e">
        <f>HLOOKUP('Contract Year 9 (Opt 2) -Detail'!N40,'Labor Categories_W_PRICES'!$B$4:$AJ$18,2,FALSE)</f>
        <v>#N/A</v>
      </c>
      <c r="O41" s="40" t="e">
        <f>HLOOKUP('Contract Year 9 (Opt 2) -Detail'!O40,'Labor Categories_W_PRICES'!$B$4:$AJ$18,2,FALSE)</f>
        <v>#N/A</v>
      </c>
      <c r="P41" s="40" t="e">
        <f>HLOOKUP('Contract Year 9 (Opt 2) -Detail'!P40,'Labor Categories_W_PRICES'!$B$4:$AJ$18,2,FALSE)</f>
        <v>#N/A</v>
      </c>
      <c r="Q41" s="40" t="e">
        <f>HLOOKUP('Contract Year 9 (Opt 2) -Detail'!Q40,'Labor Categories_W_PRICES'!$B$4:$AJ$18,2,FALSE)</f>
        <v>#N/A</v>
      </c>
      <c r="R41" s="40" t="e">
        <f>HLOOKUP('Contract Year 9 (Opt 2) -Detail'!R40,'Labor Categories_W_PRICES'!$B$4:$AJ$18,2,FALSE)</f>
        <v>#N/A</v>
      </c>
      <c r="S41" s="40" t="e">
        <f>HLOOKUP('Contract Year 9 (Opt 2) -Detail'!S40,'Labor Categories_W_PRICES'!$B$4:$AJ$18,2,FALSE)</f>
        <v>#N/A</v>
      </c>
      <c r="T41" s="40" t="e">
        <f>HLOOKUP('Contract Year 9 (Opt 2)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242</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4"/>
  <sheetViews>
    <sheetView topLeftCell="A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3320312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2"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2"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2"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2"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c r="V4" s="28" t="str">
        <f>RIGHT(A4,LEN(A4)-FIND("-",A4))</f>
        <v>1</v>
      </c>
    </row>
    <row r="5" spans="1:22"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2"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2" ht="60.75" customHeight="1" thickTop="1" thickBot="1" x14ac:dyDescent="0.25">
      <c r="A7" s="83" t="s">
        <v>185</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2" ht="60.75" customHeight="1" thickTop="1" thickBot="1" x14ac:dyDescent="0.25">
      <c r="A8" s="84"/>
      <c r="B8" s="84"/>
      <c r="C8" s="126"/>
      <c r="D8" s="113"/>
      <c r="E8" s="96"/>
      <c r="F8" s="119"/>
      <c r="G8" s="122"/>
      <c r="H8" s="79"/>
      <c r="I8" s="81"/>
      <c r="J8" s="38" t="s">
        <v>51</v>
      </c>
      <c r="K8" s="40" t="str">
        <f>HLOOKUP('Contract Year 10 (Opt 2)-Detail'!K7,'Labor Categories_W_PRICES'!$B$4:$AJ$18,2,FALSE)</f>
        <v>Junior Technician (example)</v>
      </c>
      <c r="L8" s="40" t="e">
        <f>HLOOKUP('Contract Year 10 (Opt 2)-Detail'!L7,'Labor Categories_W_PRICES'!$B$4:$AJ$18,2,FALSE)</f>
        <v>#N/A</v>
      </c>
      <c r="M8" s="40" t="e">
        <f>HLOOKUP('Contract Year 10 (Opt 2)-Detail'!M7,'Labor Categories_W_PRICES'!$B$4:$AJ$18,2,FALSE)</f>
        <v>#N/A</v>
      </c>
      <c r="N8" s="40" t="e">
        <f>HLOOKUP('Contract Year 10 (Opt 2)-Detail'!N7,'Labor Categories_W_PRICES'!$B$4:$AJ$18,2,FALSE)</f>
        <v>#N/A</v>
      </c>
      <c r="O8" s="40" t="e">
        <f>HLOOKUP('Contract Year 10 (Opt 2)-Detail'!O7,'Labor Categories_W_PRICES'!$B$4:$AJ$18,2,FALSE)</f>
        <v>#N/A</v>
      </c>
      <c r="P8" s="40" t="e">
        <f>HLOOKUP('Contract Year 10 (Opt 2)-Detail'!P7,'Labor Categories_W_PRICES'!$B$4:$AJ$18,2,FALSE)</f>
        <v>#N/A</v>
      </c>
      <c r="Q8" s="40" t="e">
        <f>HLOOKUP('Contract Year 10 (Opt 2)-Detail'!Q7,'Labor Categories_W_PRICES'!$B$4:$AJ$18,2,FALSE)</f>
        <v>#N/A</v>
      </c>
      <c r="R8" s="40" t="e">
        <f>HLOOKUP('Contract Year 10 (Opt 2)-Detail'!R7,'Labor Categories_W_PRICES'!$B$4:$AJ$18,2,FALSE)</f>
        <v>#N/A</v>
      </c>
      <c r="S8" s="40" t="e">
        <f>HLOOKUP('Contract Year 10 (Opt 2)-Detail'!S7,'Labor Categories_W_PRICES'!$B$4:$AJ$18,2,FALSE)</f>
        <v>#N/A</v>
      </c>
      <c r="T8" s="40" t="e">
        <f>HLOOKUP('Contract Year 10 (Opt 2)-Detail'!T7,'Labor Categories_W_PRICES'!$B$4:$AJ$18,2,FALSE)</f>
        <v>#N/A</v>
      </c>
    </row>
    <row r="9" spans="1:22"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2" ht="60.75" customHeight="1" thickTop="1" thickBot="1" x14ac:dyDescent="0.25">
      <c r="A10" s="84" t="s">
        <v>221</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2" ht="60.75" customHeight="1" thickTop="1" thickBot="1" x14ac:dyDescent="0.25">
      <c r="A11" s="84"/>
      <c r="B11" s="84"/>
      <c r="C11" s="90"/>
      <c r="D11" s="93"/>
      <c r="E11" s="96"/>
      <c r="F11" s="87"/>
      <c r="G11" s="79"/>
      <c r="H11" s="107"/>
      <c r="I11" s="81"/>
      <c r="J11" s="38" t="s">
        <v>51</v>
      </c>
      <c r="K11" s="40" t="str">
        <f>HLOOKUP('Contract Year 10 (Opt 2)-Detail'!K10,'Labor Categories_W_PRICES'!$B$4:$AJ$18,2,FALSE)</f>
        <v>Junior Technician (example)</v>
      </c>
      <c r="L11" s="40" t="e">
        <f>HLOOKUP('Contract Year 10 (Opt 2)-Detail'!L10,'Labor Categories_W_PRICES'!$B$4:$AJ$18,2,FALSE)</f>
        <v>#N/A</v>
      </c>
      <c r="M11" s="40" t="e">
        <f>HLOOKUP('Contract Year 10 (Opt 2)-Detail'!M10,'Labor Categories_W_PRICES'!$B$4:$AJ$18,2,FALSE)</f>
        <v>#N/A</v>
      </c>
      <c r="N11" s="40" t="e">
        <f>HLOOKUP('Contract Year 10 (Opt 2)-Detail'!N10,'Labor Categories_W_PRICES'!$B$4:$AJ$18,2,FALSE)</f>
        <v>#N/A</v>
      </c>
      <c r="O11" s="40" t="e">
        <f>HLOOKUP('Contract Year 10 (Opt 2)-Detail'!O10,'Labor Categories_W_PRICES'!$B$4:$AJ$18,2,FALSE)</f>
        <v>#N/A</v>
      </c>
      <c r="P11" s="40" t="e">
        <f>HLOOKUP('Contract Year 10 (Opt 2)-Detail'!P10,'Labor Categories_W_PRICES'!$B$4:$AJ$18,2,FALSE)</f>
        <v>#N/A</v>
      </c>
      <c r="Q11" s="40" t="e">
        <f>HLOOKUP('Contract Year 10 (Opt 2)-Detail'!Q10,'Labor Categories_W_PRICES'!$B$4:$AJ$18,2,FALSE)</f>
        <v>#N/A</v>
      </c>
      <c r="R11" s="40" t="e">
        <f>HLOOKUP('Contract Year 10 (Opt 2)-Detail'!R10,'Labor Categories_W_PRICES'!$B$4:$AJ$18,2,FALSE)</f>
        <v>#N/A</v>
      </c>
      <c r="S11" s="40" t="e">
        <f>HLOOKUP('Contract Year 10 (Opt 2)-Detail'!S10,'Labor Categories_W_PRICES'!$B$4:$AJ$18,2,FALSE)</f>
        <v>#N/A</v>
      </c>
      <c r="T11" s="40" t="e">
        <f>HLOOKUP('Contract Year 10 (Opt 2)-Detail'!T10,'Labor Categories_W_PRICES'!$B$4:$AJ$18,2,FALSE)</f>
        <v>#N/A</v>
      </c>
    </row>
    <row r="12" spans="1:22"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2" ht="60.75" customHeight="1" thickTop="1" thickBot="1" x14ac:dyDescent="0.25">
      <c r="A13" s="84" t="s">
        <v>136</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2" ht="60.75" customHeight="1" thickTop="1" thickBot="1" x14ac:dyDescent="0.25">
      <c r="A14" s="84"/>
      <c r="B14" s="87"/>
      <c r="C14" s="90"/>
      <c r="D14" s="113"/>
      <c r="E14" s="96"/>
      <c r="F14" s="87"/>
      <c r="G14" s="79"/>
      <c r="H14" s="107"/>
      <c r="I14" s="81"/>
      <c r="J14" s="38" t="s">
        <v>51</v>
      </c>
      <c r="K14" s="40" t="str">
        <f>HLOOKUP('Contract Year 10 (Opt 2)-Detail'!K13,'Labor Categories_W_PRICES'!$B$4:$AJ$18,2,FALSE)</f>
        <v>Junior Technician (example)</v>
      </c>
      <c r="L14" s="40" t="e">
        <f>HLOOKUP('Contract Year 10 (Opt 2)-Detail'!L13,'Labor Categories_W_PRICES'!$B$4:$AJ$18,2,FALSE)</f>
        <v>#N/A</v>
      </c>
      <c r="M14" s="40" t="e">
        <f>HLOOKUP('Contract Year 10 (Opt 2)-Detail'!M13,'Labor Categories_W_PRICES'!$B$4:$AJ$18,2,FALSE)</f>
        <v>#N/A</v>
      </c>
      <c r="N14" s="40" t="e">
        <f>HLOOKUP('Contract Year 10 (Opt 2)-Detail'!N13,'Labor Categories_W_PRICES'!$B$4:$AJ$18,2,FALSE)</f>
        <v>#N/A</v>
      </c>
      <c r="O14" s="40" t="e">
        <f>HLOOKUP('Contract Year 10 (Opt 2)-Detail'!O13,'Labor Categories_W_PRICES'!$B$4:$AJ$18,2,FALSE)</f>
        <v>#N/A</v>
      </c>
      <c r="P14" s="40" t="e">
        <f>HLOOKUP('Contract Year 10 (Opt 2)-Detail'!P13,'Labor Categories_W_PRICES'!$B$4:$AJ$18,2,FALSE)</f>
        <v>#N/A</v>
      </c>
      <c r="Q14" s="40" t="e">
        <f>HLOOKUP('Contract Year 10 (Opt 2)-Detail'!Q13,'Labor Categories_W_PRICES'!$B$4:$AJ$18,2,FALSE)</f>
        <v>#N/A</v>
      </c>
      <c r="R14" s="40" t="e">
        <f>HLOOKUP('Contract Year 10 (Opt 2)-Detail'!R13,'Labor Categories_W_PRICES'!$B$4:$AJ$18,2,FALSE)</f>
        <v>#N/A</v>
      </c>
      <c r="S14" s="40" t="e">
        <f>HLOOKUP('Contract Year 10 (Opt 2)-Detail'!S13,'Labor Categories_W_PRICES'!$B$4:$AJ$18,2,FALSE)</f>
        <v>#N/A</v>
      </c>
      <c r="T14" s="40" t="e">
        <f>HLOOKUP('Contract Year 10 (Opt 2)-Detail'!T13,'Labor Categories_W_PRICES'!$B$4:$AJ$18,2,FALSE)</f>
        <v>#N/A</v>
      </c>
    </row>
    <row r="15" spans="1:22"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2" ht="60.75" customHeight="1" thickTop="1" thickBot="1" x14ac:dyDescent="0.25">
      <c r="A16" s="83" t="s">
        <v>137</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10 (Opt 2)-Detail'!K16,'Labor Categories_W_PRICES'!$B$4:$AJ$18,2,FALSE)</f>
        <v>Junior Technician (example)</v>
      </c>
      <c r="L17" s="40" t="e">
        <f>HLOOKUP('Contract Year 10 (Opt 2)-Detail'!L16,'Labor Categories_W_PRICES'!$B$4:$AJ$18,2,FALSE)</f>
        <v>#N/A</v>
      </c>
      <c r="M17" s="40" t="e">
        <f>HLOOKUP('Contract Year 10 (Opt 2)-Detail'!M16,'Labor Categories_W_PRICES'!$B$4:$AJ$18,2,FALSE)</f>
        <v>#N/A</v>
      </c>
      <c r="N17" s="40" t="e">
        <f>HLOOKUP('Contract Year 10 (Opt 2)-Detail'!N16,'Labor Categories_W_PRICES'!$B$4:$AJ$18,2,FALSE)</f>
        <v>#N/A</v>
      </c>
      <c r="O17" s="40" t="e">
        <f>HLOOKUP('Contract Year 10 (Opt 2)-Detail'!O16,'Labor Categories_W_PRICES'!$B$4:$AJ$18,2,FALSE)</f>
        <v>#N/A</v>
      </c>
      <c r="P17" s="40" t="e">
        <f>HLOOKUP('Contract Year 10 (Opt 2)-Detail'!P16,'Labor Categories_W_PRICES'!$B$4:$AJ$18,2,FALSE)</f>
        <v>#N/A</v>
      </c>
      <c r="Q17" s="40" t="e">
        <f>HLOOKUP('Contract Year 10 (Opt 2)-Detail'!Q16,'Labor Categories_W_PRICES'!$B$4:$AJ$18,2,FALSE)</f>
        <v>#N/A</v>
      </c>
      <c r="R17" s="40" t="e">
        <f>HLOOKUP('Contract Year 10 (Opt 2)-Detail'!R16,'Labor Categories_W_PRICES'!$B$4:$AJ$18,2,FALSE)</f>
        <v>#N/A</v>
      </c>
      <c r="S17" s="40" t="e">
        <f>HLOOKUP('Contract Year 10 (Opt 2)-Detail'!S16,'Labor Categories_W_PRICES'!$B$4:$AJ$18,2,FALSE)</f>
        <v>#N/A</v>
      </c>
      <c r="T17" s="40" t="e">
        <f>HLOOKUP('Contract Year 10 (Opt 2)-Detail'!T16,'Labor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138</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10 (Opt 2)-Detail'!K19,'Labor Categories_W_PRICES'!$B$4:$AJ$18,2,FALSE)</f>
        <v>Junior Technician (example)</v>
      </c>
      <c r="L20" s="40" t="e">
        <f>HLOOKUP('Contract Year 10 (Opt 2)-Detail'!L19,'Labor Categories_W_PRICES'!$B$4:$AJ$18,2,FALSE)</f>
        <v>#N/A</v>
      </c>
      <c r="M20" s="40" t="e">
        <f>HLOOKUP('Contract Year 10 (Opt 2)-Detail'!M19,'Labor Categories_W_PRICES'!$B$4:$AJ$18,2,FALSE)</f>
        <v>#N/A</v>
      </c>
      <c r="N20" s="40" t="e">
        <f>HLOOKUP('Contract Year 10 (Opt 2)-Detail'!N19,'Labor Categories_W_PRICES'!$B$4:$AJ$18,2,FALSE)</f>
        <v>#N/A</v>
      </c>
      <c r="O20" s="40" t="e">
        <f>HLOOKUP('Contract Year 10 (Opt 2)-Detail'!O19,'Labor Categories_W_PRICES'!$B$4:$AJ$18,2,FALSE)</f>
        <v>#N/A</v>
      </c>
      <c r="P20" s="40" t="e">
        <f>HLOOKUP('Contract Year 10 (Opt 2)-Detail'!P19,'Labor Categories_W_PRICES'!$B$4:$AJ$18,2,FALSE)</f>
        <v>#N/A</v>
      </c>
      <c r="Q20" s="40" t="e">
        <f>HLOOKUP('Contract Year 10 (Opt 2)-Detail'!Q19,'Labor Categories_W_PRICES'!$B$4:$AJ$18,2,FALSE)</f>
        <v>#N/A</v>
      </c>
      <c r="R20" s="40" t="e">
        <f>HLOOKUP('Contract Year 10 (Opt 2)-Detail'!R19,'Labor Categories_W_PRICES'!$B$4:$AJ$18,2,FALSE)</f>
        <v>#N/A</v>
      </c>
      <c r="S20" s="40" t="e">
        <f>HLOOKUP('Contract Year 10 (Opt 2)-Detail'!S19,'Labor Categories_W_PRICES'!$B$4:$AJ$18,2,FALSE)</f>
        <v>#N/A</v>
      </c>
      <c r="T20" s="40" t="e">
        <f>HLOOKUP('Contract Year 10 (Opt 2)-Detail'!T19,'Labor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139</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10 (Opt 2)-Detail'!K22,'Labor Categories_W_PRICES'!$B$4:$AJ$18,2,FALSE)</f>
        <v>Junior Technician (example)</v>
      </c>
      <c r="L23" s="40" t="e">
        <f>HLOOKUP('Contract Year 10 (Opt 2)-Detail'!L22,'Labor Categories_W_PRICES'!$B$4:$AJ$18,2,FALSE)</f>
        <v>#N/A</v>
      </c>
      <c r="M23" s="40" t="e">
        <f>HLOOKUP('Contract Year 10 (Opt 2)-Detail'!M22,'Labor Categories_W_PRICES'!$B$4:$AJ$18,2,FALSE)</f>
        <v>#N/A</v>
      </c>
      <c r="N23" s="40" t="e">
        <f>HLOOKUP('Contract Year 10 (Opt 2)-Detail'!N22,'Labor Categories_W_PRICES'!$B$4:$AJ$18,2,FALSE)</f>
        <v>#N/A</v>
      </c>
      <c r="O23" s="40" t="e">
        <f>HLOOKUP('Contract Year 10 (Opt 2)-Detail'!O22,'Labor Categories_W_PRICES'!$B$4:$AJ$18,2,FALSE)</f>
        <v>#N/A</v>
      </c>
      <c r="P23" s="40" t="e">
        <f>HLOOKUP('Contract Year 10 (Opt 2)-Detail'!P22,'Labor Categories_W_PRICES'!$B$4:$AJ$18,2,FALSE)</f>
        <v>#N/A</v>
      </c>
      <c r="Q23" s="40" t="e">
        <f>HLOOKUP('Contract Year 10 (Opt 2)-Detail'!Q22,'Labor Categories_W_PRICES'!$B$4:$AJ$18,2,FALSE)</f>
        <v>#N/A</v>
      </c>
      <c r="R23" s="40" t="e">
        <f>HLOOKUP('Contract Year 10 (Opt 2)-Detail'!R22,'Labor Categories_W_PRICES'!$B$4:$AJ$18,2,FALSE)</f>
        <v>#N/A</v>
      </c>
      <c r="S23" s="40" t="e">
        <f>HLOOKUP('Contract Year 10 (Opt 2)-Detail'!S22,'Labor Categories_W_PRICES'!$B$4:$AJ$18,2,FALSE)</f>
        <v>#N/A</v>
      </c>
      <c r="T23" s="40" t="e">
        <f>HLOOKUP('Contract Year 10 (Opt 2)-Detail'!T22,'Labor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140</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10 (Opt 2)-Detail'!K25,'Labor Categories_W_PRICES'!$B$4:$AJ$18,2,FALSE)</f>
        <v>Junior Technician (example)</v>
      </c>
      <c r="L26" s="40" t="e">
        <f>HLOOKUP('Contract Year 10 (Opt 2)-Detail'!L25,'Labor Categories_W_PRICES'!$B$4:$AJ$18,2,FALSE)</f>
        <v>#N/A</v>
      </c>
      <c r="M26" s="40" t="e">
        <f>HLOOKUP('Contract Year 10 (Opt 2)-Detail'!M25,'Labor Categories_W_PRICES'!$B$4:$AJ$18,2,FALSE)</f>
        <v>#N/A</v>
      </c>
      <c r="N26" s="40" t="e">
        <f>HLOOKUP('Contract Year 10 (Opt 2)-Detail'!N25,'Labor Categories_W_PRICES'!$B$4:$AJ$18,2,FALSE)</f>
        <v>#N/A</v>
      </c>
      <c r="O26" s="40" t="e">
        <f>HLOOKUP('Contract Year 10 (Opt 2)-Detail'!O25,'Labor Categories_W_PRICES'!$B$4:$AJ$18,2,FALSE)</f>
        <v>#N/A</v>
      </c>
      <c r="P26" s="40" t="e">
        <f>HLOOKUP('Contract Year 10 (Opt 2)-Detail'!P25,'Labor Categories_W_PRICES'!$B$4:$AJ$18,2,FALSE)</f>
        <v>#N/A</v>
      </c>
      <c r="Q26" s="40" t="e">
        <f>HLOOKUP('Contract Year 10 (Opt 2)-Detail'!Q25,'Labor Categories_W_PRICES'!$B$4:$AJ$18,2,FALSE)</f>
        <v>#N/A</v>
      </c>
      <c r="R26" s="40" t="e">
        <f>HLOOKUP('Contract Year 10 (Opt 2)-Detail'!R25,'Labor Categories_W_PRICES'!$B$4:$AJ$18,2,FALSE)</f>
        <v>#N/A</v>
      </c>
      <c r="S26" s="40" t="e">
        <f>HLOOKUP('Contract Year 10 (Opt 2)-Detail'!S25,'Labor Categories_W_PRICES'!$B$4:$AJ$18,2,FALSE)</f>
        <v>#N/A</v>
      </c>
      <c r="T26" s="40" t="e">
        <f>HLOOKUP('Contract Year 10 (Opt 2)-Detail'!T25,'Labor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141</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222</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93"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142</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186</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10 (Opt 2)-Detail'!K37,'Labor Categories_W_PRICES'!$B$4:$AJ$18,2,FALSE)</f>
        <v>Junior Technician (example)</v>
      </c>
      <c r="L38" s="40" t="e">
        <f>HLOOKUP('Contract Year 10 (Opt 2)-Detail'!L37,'Labor Categories_W_PRICES'!$B$4:$AJ$18,2,FALSE)</f>
        <v>#N/A</v>
      </c>
      <c r="M38" s="40" t="e">
        <f>HLOOKUP('Contract Year 10 (Opt 2)-Detail'!M37,'Labor Categories_W_PRICES'!$B$4:$AJ$18,2,FALSE)</f>
        <v>#N/A</v>
      </c>
      <c r="N38" s="40" t="e">
        <f>HLOOKUP('Contract Year 10 (Opt 2)-Detail'!N37,'Labor Categories_W_PRICES'!$B$4:$AJ$18,2,FALSE)</f>
        <v>#N/A</v>
      </c>
      <c r="O38" s="40" t="e">
        <f>HLOOKUP('Contract Year 10 (Opt 2)-Detail'!O37,'Labor Categories_W_PRICES'!$B$4:$AJ$18,2,FALSE)</f>
        <v>#N/A</v>
      </c>
      <c r="P38" s="40" t="e">
        <f>HLOOKUP('Contract Year 10 (Opt 2)-Detail'!P37,'Labor Categories_W_PRICES'!$B$4:$AJ$18,2,FALSE)</f>
        <v>#N/A</v>
      </c>
      <c r="Q38" s="40" t="e">
        <f>HLOOKUP('Contract Year 10 (Opt 2)-Detail'!Q37,'Labor Categories_W_PRICES'!$B$4:$AJ$18,2,FALSE)</f>
        <v>#N/A</v>
      </c>
      <c r="R38" s="40" t="e">
        <f>HLOOKUP('Contract Year 10 (Opt 2)-Detail'!R37,'Labor Categories_W_PRICES'!$B$4:$AJ$18,2,FALSE)</f>
        <v>#N/A</v>
      </c>
      <c r="S38" s="40" t="e">
        <f>HLOOKUP('Contract Year 10 (Opt 2)-Detail'!S37,'Labor Categories_W_PRICES'!$B$4:$AJ$18,2,FALSE)</f>
        <v>#N/A</v>
      </c>
      <c r="T38" s="40" t="e">
        <f>HLOOKUP('Contract Year 10 (Opt 2)-Detail'!T37,'Labor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223</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10 (Opt 2)-Detail'!K40,'Labor Categories_W_PRICES'!$B$4:$AJ$18,2,FALSE)</f>
        <v>Junior Technician (example)</v>
      </c>
      <c r="L41" s="40" t="e">
        <f>HLOOKUP('Contract Year 10 (Opt 2)-Detail'!L40,'Labor Categories_W_PRICES'!$B$4:$AJ$18,2,FALSE)</f>
        <v>#N/A</v>
      </c>
      <c r="M41" s="40" t="e">
        <f>HLOOKUP('Contract Year 10 (Opt 2)-Detail'!M40,'Labor Categories_W_PRICES'!$B$4:$AJ$18,2,FALSE)</f>
        <v>#N/A</v>
      </c>
      <c r="N41" s="40" t="e">
        <f>HLOOKUP('Contract Year 10 (Opt 2)-Detail'!N40,'Labor Categories_W_PRICES'!$B$4:$AJ$18,2,FALSE)</f>
        <v>#N/A</v>
      </c>
      <c r="O41" s="40" t="e">
        <f>HLOOKUP('Contract Year 10 (Opt 2)-Detail'!O40,'Labor Categories_W_PRICES'!$B$4:$AJ$18,2,FALSE)</f>
        <v>#N/A</v>
      </c>
      <c r="P41" s="40" t="e">
        <f>HLOOKUP('Contract Year 10 (Opt 2)-Detail'!P40,'Labor Categories_W_PRICES'!$B$4:$AJ$18,2,FALSE)</f>
        <v>#N/A</v>
      </c>
      <c r="Q41" s="40" t="e">
        <f>HLOOKUP('Contract Year 10 (Opt 2)-Detail'!Q40,'Labor Categories_W_PRICES'!$B$4:$AJ$18,2,FALSE)</f>
        <v>#N/A</v>
      </c>
      <c r="R41" s="40" t="e">
        <f>HLOOKUP('Contract Year 10 (Opt 2)-Detail'!R40,'Labor Categories_W_PRICES'!$B$4:$AJ$18,2,FALSE)</f>
        <v>#N/A</v>
      </c>
      <c r="S41" s="40" t="e">
        <f>HLOOKUP('Contract Year 10 (Opt 2)-Detail'!S40,'Labor Categories_W_PRICES'!$B$4:$AJ$18,2,FALSE)</f>
        <v>#N/A</v>
      </c>
      <c r="T41" s="40" t="e">
        <f>HLOOKUP('Contract Year 10 (Opt 2)-Detail'!T40,'Labor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253</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A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218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187</v>
      </c>
      <c r="B7" s="83" t="s">
        <v>256</v>
      </c>
      <c r="C7" s="125" t="s">
        <v>260</v>
      </c>
      <c r="D7" s="112" t="s">
        <v>155</v>
      </c>
      <c r="E7" s="95" t="s">
        <v>195</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HLOOKUP('CY 11-FAR 52.217-8 (6 mo exten)'!K7,'Labor Categories_W_PRICES'!$B$4:$AJ$18,2,FALSE)</f>
        <v>Junior Technician (example)</v>
      </c>
      <c r="L8" s="40" t="e">
        <f>HLOOKUP('CY 11-FAR 52.217-8 (6 mo exten)'!L7,'Labor Categories_W_PRICES'!$B$4:$AJ$18,2,FALSE)</f>
        <v>#N/A</v>
      </c>
      <c r="M8" s="40" t="e">
        <f>HLOOKUP('CY 11-FAR 52.217-8 (6 mo exten)'!M7,'Labor Categories_W_PRICES'!$B$4:$AJ$18,2,FALSE)</f>
        <v>#N/A</v>
      </c>
      <c r="N8" s="40" t="e">
        <f>HLOOKUP('CY 11-FAR 52.217-8 (6 mo exten)'!N7,'Labor Categories_W_PRICES'!$B$4:$AJ$18,2,FALSE)</f>
        <v>#N/A</v>
      </c>
      <c r="O8" s="40" t="e">
        <f>HLOOKUP('CY 11-FAR 52.217-8 (6 mo exten)'!O7,'Labor Categories_W_PRICES'!$B$4:$AJ$18,2,FALSE)</f>
        <v>#N/A</v>
      </c>
      <c r="P8" s="40" t="e">
        <f>HLOOKUP('CY 11-FAR 52.217-8 (6 mo exten)'!P7,'Labor Categories_W_PRICES'!$B$4:$AJ$18,2,FALSE)</f>
        <v>#N/A</v>
      </c>
      <c r="Q8" s="40" t="e">
        <f>HLOOKUP('CY 11-FAR 52.217-8 (6 mo exten)'!Q7,'Labor Categories_W_PRICES'!$B$4:$AJ$18,2,FALSE)</f>
        <v>#N/A</v>
      </c>
      <c r="R8" s="40" t="e">
        <f>HLOOKUP('CY 11-FAR 52.217-8 (6 mo exten)'!R7,'Labor Categories_W_PRICES'!$B$4:$AJ$18,2,FALSE)</f>
        <v>#N/A</v>
      </c>
      <c r="S8" s="40" t="e">
        <f>HLOOKUP('CY 11-FAR 52.217-8 (6 mo exten)'!S7,'Labor Categories_W_PRICES'!$B$4:$AJ$18,2,FALSE)</f>
        <v>#N/A</v>
      </c>
      <c r="T8" s="40" t="e">
        <f>HLOOKUP('CY 11-FAR 52.217-8 (6 mo exten)'!T7,'Labor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224</v>
      </c>
      <c r="B10" s="83" t="s">
        <v>255</v>
      </c>
      <c r="C10" s="89" t="s">
        <v>263</v>
      </c>
      <c r="D10" s="92" t="s">
        <v>155</v>
      </c>
      <c r="E10" s="95" t="s">
        <v>195</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HLOOKUP('CY 11-FAR 52.217-8 (6 mo exten)'!K10,'Labor Categories_W_PRICES'!$B$4:$AJ$18,2,FALSE)</f>
        <v>Junior Technician (example)</v>
      </c>
      <c r="L11" s="40" t="e">
        <f>HLOOKUP('CY 11-FAR 52.217-8 (6 mo exten)'!L10,'Labor Categories_W_PRICES'!$B$4:$AJ$18,2,FALSE)</f>
        <v>#N/A</v>
      </c>
      <c r="M11" s="40" t="e">
        <f>HLOOKUP('CY 11-FAR 52.217-8 (6 mo exten)'!M10,'Labor Categories_W_PRICES'!$B$4:$AJ$18,2,FALSE)</f>
        <v>#N/A</v>
      </c>
      <c r="N11" s="40" t="e">
        <f>HLOOKUP('CY 11-FAR 52.217-8 (6 mo exten)'!N10,'Labor Categories_W_PRICES'!$B$4:$AJ$18,2,FALSE)</f>
        <v>#N/A</v>
      </c>
      <c r="O11" s="40" t="e">
        <f>HLOOKUP('CY 11-FAR 52.217-8 (6 mo exten)'!O10,'Labor Categories_W_PRICES'!$B$4:$AJ$18,2,FALSE)</f>
        <v>#N/A</v>
      </c>
      <c r="P11" s="40" t="e">
        <f>HLOOKUP('CY 11-FAR 52.217-8 (6 mo exten)'!P10,'Labor Categories_W_PRICES'!$B$4:$AJ$18,2,FALSE)</f>
        <v>#N/A</v>
      </c>
      <c r="Q11" s="40" t="e">
        <f>HLOOKUP('CY 11-FAR 52.217-8 (6 mo exten)'!Q10,'Labor Categories_W_PRICES'!$B$4:$AJ$18,2,FALSE)</f>
        <v>#N/A</v>
      </c>
      <c r="R11" s="40" t="e">
        <f>HLOOKUP('CY 11-FAR 52.217-8 (6 mo exten)'!R10,'Labor Categories_W_PRICES'!$B$4:$AJ$18,2,FALSE)</f>
        <v>#N/A</v>
      </c>
      <c r="S11" s="40" t="e">
        <f>HLOOKUP('CY 11-FAR 52.217-8 (6 mo exten)'!S10,'Labor Categories_W_PRICES'!$B$4:$AJ$18,2,FALSE)</f>
        <v>#N/A</v>
      </c>
      <c r="T11" s="40" t="e">
        <f>HLOOKUP('CY 11-FAR 52.217-8 (6 mo exten)'!T10,'Labor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145</v>
      </c>
      <c r="B13" s="87" t="s">
        <v>154</v>
      </c>
      <c r="C13" s="89" t="s">
        <v>232</v>
      </c>
      <c r="D13" s="112" t="s">
        <v>155</v>
      </c>
      <c r="E13" s="95" t="s">
        <v>195</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HLOOKUP('CY 11-FAR 52.217-8 (6 mo exten)'!K13,'Labor Categories_W_PRICES'!$B$4:$AJ$18,2,FALSE)</f>
        <v>Junior Technician (example)</v>
      </c>
      <c r="L14" s="40" t="e">
        <f>HLOOKUP('CY 11-FAR 52.217-8 (6 mo exten)'!L13,'Labor Categories_W_PRICES'!$B$4:$AJ$18,2,FALSE)</f>
        <v>#N/A</v>
      </c>
      <c r="M14" s="40" t="e">
        <f>HLOOKUP('CY 11-FAR 52.217-8 (6 mo exten)'!M13,'Labor Categories_W_PRICES'!$B$4:$AJ$18,2,FALSE)</f>
        <v>#N/A</v>
      </c>
      <c r="N14" s="40" t="e">
        <f>HLOOKUP('CY 11-FAR 52.217-8 (6 mo exten)'!N13,'Labor Categories_W_PRICES'!$B$4:$AJ$18,2,FALSE)</f>
        <v>#N/A</v>
      </c>
      <c r="O14" s="40" t="e">
        <f>HLOOKUP('CY 11-FAR 52.217-8 (6 mo exten)'!O13,'Labor Categories_W_PRICES'!$B$4:$AJ$18,2,FALSE)</f>
        <v>#N/A</v>
      </c>
      <c r="P14" s="40" t="e">
        <f>HLOOKUP('CY 11-FAR 52.217-8 (6 mo exten)'!P13,'Labor Categories_W_PRICES'!$B$4:$AJ$18,2,FALSE)</f>
        <v>#N/A</v>
      </c>
      <c r="Q14" s="40" t="e">
        <f>HLOOKUP('CY 11-FAR 52.217-8 (6 mo exten)'!Q13,'Labor Categories_W_PRICES'!$B$4:$AJ$18,2,FALSE)</f>
        <v>#N/A</v>
      </c>
      <c r="R14" s="40" t="e">
        <f>HLOOKUP('CY 11-FAR 52.217-8 (6 mo exten)'!R13,'Labor Categories_W_PRICES'!$B$4:$AJ$18,2,FALSE)</f>
        <v>#N/A</v>
      </c>
      <c r="S14" s="40" t="e">
        <f>HLOOKUP('CY 11-FAR 52.217-8 (6 mo exten)'!S13,'Labor Categories_W_PRICES'!$B$4:$AJ$18,2,FALSE)</f>
        <v>#N/A</v>
      </c>
      <c r="T14" s="40" t="e">
        <f>HLOOKUP('CY 11-FAR 52.217-8 (6 mo exten)'!T13,'Labor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146</v>
      </c>
      <c r="B16" s="86" t="s">
        <v>160</v>
      </c>
      <c r="C16" s="89" t="s">
        <v>259</v>
      </c>
      <c r="D16" s="92" t="s">
        <v>155</v>
      </c>
      <c r="E16" s="95" t="s">
        <v>195</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HLOOKUP('CY 11-FAR 52.217-8 (6 mo exten)'!K16,'Labor Categories_W_PRICES'!$B$4:$AJ$18,2,FALSE)</f>
        <v>Junior Technician (example)</v>
      </c>
      <c r="L17" s="40" t="e">
        <f>HLOOKUP('CY 11-FAR 52.217-8 (6 mo exten)'!L16,'Labor Categories_W_PRICES'!$B$4:$AJ$18,2,FALSE)</f>
        <v>#N/A</v>
      </c>
      <c r="M17" s="40" t="e">
        <f>HLOOKUP('CY 11-FAR 52.217-8 (6 mo exten)'!M16,'Labor Categories_W_PRICES'!$B$4:$AJ$18,2,FALSE)</f>
        <v>#N/A</v>
      </c>
      <c r="N17" s="40" t="e">
        <f>HLOOKUP('CY 11-FAR 52.217-8 (6 mo exten)'!N16,'Labor Categories_W_PRICES'!$B$4:$AJ$18,2,FALSE)</f>
        <v>#N/A</v>
      </c>
      <c r="O17" s="40" t="e">
        <f>HLOOKUP('CY 11-FAR 52.217-8 (6 mo exten)'!O16,'Labor Categories_W_PRICES'!$B$4:$AJ$18,2,FALSE)</f>
        <v>#N/A</v>
      </c>
      <c r="P17" s="40" t="e">
        <f>HLOOKUP('CY 11-FAR 52.217-8 (6 mo exten)'!P16,'Labor Categories_W_PRICES'!$B$4:$AJ$18,2,FALSE)</f>
        <v>#N/A</v>
      </c>
      <c r="Q17" s="40" t="e">
        <f>HLOOKUP('CY 11-FAR 52.217-8 (6 mo exten)'!Q16,'Labor Categories_W_PRICES'!$B$4:$AJ$18,2,FALSE)</f>
        <v>#N/A</v>
      </c>
      <c r="R17" s="40" t="e">
        <f>HLOOKUP('CY 11-FAR 52.217-8 (6 mo exten)'!R16,'Labor Categories_W_PRICES'!$B$4:$AJ$18,2,FALSE)</f>
        <v>#N/A</v>
      </c>
      <c r="S17" s="40" t="e">
        <f>HLOOKUP('CY 11-FAR 52.217-8 (6 mo exten)'!S16,'Labor Categories_W_PRICES'!$B$4:$AJ$18,2,FALSE)</f>
        <v>#N/A</v>
      </c>
      <c r="T17" s="40" t="e">
        <f>HLOOKUP('CY 11-FAR 52.217-8 (6 mo exten)'!T16,'Labor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147</v>
      </c>
      <c r="B19" s="86" t="s">
        <v>158</v>
      </c>
      <c r="C19" s="89" t="s">
        <v>228</v>
      </c>
      <c r="D19" s="112" t="s">
        <v>155</v>
      </c>
      <c r="E19" s="95" t="s">
        <v>195</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HLOOKUP('CY 11-FAR 52.217-8 (6 mo exten)'!K19,'Labor Categories_W_PRICES'!$B$4:$AJ$18,2,FALSE)</f>
        <v>Junior Technician (example)</v>
      </c>
      <c r="L20" s="40" t="e">
        <f>HLOOKUP('CY 11-FAR 52.217-8 (6 mo exten)'!L19,'Labor Categories_W_PRICES'!$B$4:$AJ$18,2,FALSE)</f>
        <v>#N/A</v>
      </c>
      <c r="M20" s="40" t="e">
        <f>HLOOKUP('CY 11-FAR 52.217-8 (6 mo exten)'!M19,'Labor Categories_W_PRICES'!$B$4:$AJ$18,2,FALSE)</f>
        <v>#N/A</v>
      </c>
      <c r="N20" s="40" t="e">
        <f>HLOOKUP('CY 11-FAR 52.217-8 (6 mo exten)'!N19,'Labor Categories_W_PRICES'!$B$4:$AJ$18,2,FALSE)</f>
        <v>#N/A</v>
      </c>
      <c r="O20" s="40" t="e">
        <f>HLOOKUP('CY 11-FAR 52.217-8 (6 mo exten)'!O19,'Labor Categories_W_PRICES'!$B$4:$AJ$18,2,FALSE)</f>
        <v>#N/A</v>
      </c>
      <c r="P20" s="40" t="e">
        <f>HLOOKUP('CY 11-FAR 52.217-8 (6 mo exten)'!P19,'Labor Categories_W_PRICES'!$B$4:$AJ$18,2,FALSE)</f>
        <v>#N/A</v>
      </c>
      <c r="Q20" s="40" t="e">
        <f>HLOOKUP('CY 11-FAR 52.217-8 (6 mo exten)'!Q19,'Labor Categories_W_PRICES'!$B$4:$AJ$18,2,FALSE)</f>
        <v>#N/A</v>
      </c>
      <c r="R20" s="40" t="e">
        <f>HLOOKUP('CY 11-FAR 52.217-8 (6 mo exten)'!R19,'Labor Categories_W_PRICES'!$B$4:$AJ$18,2,FALSE)</f>
        <v>#N/A</v>
      </c>
      <c r="S20" s="40" t="e">
        <f>HLOOKUP('CY 11-FAR 52.217-8 (6 mo exten)'!S19,'Labor Categories_W_PRICES'!$B$4:$AJ$18,2,FALSE)</f>
        <v>#N/A</v>
      </c>
      <c r="T20" s="40" t="e">
        <f>HLOOKUP('CY 11-FAR 52.217-8 (6 mo exten)'!T19,'Labor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148</v>
      </c>
      <c r="B22" s="86" t="s">
        <v>159</v>
      </c>
      <c r="C22" s="89" t="s">
        <v>229</v>
      </c>
      <c r="D22" s="92" t="s">
        <v>155</v>
      </c>
      <c r="E22" s="95" t="s">
        <v>195</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HLOOKUP('CY 11-FAR 52.217-8 (6 mo exten)'!K22,'Labor Categories_W_PRICES'!$B$4:$AJ$18,2,FALSE)</f>
        <v>Junior Technician (example)</v>
      </c>
      <c r="L23" s="40" t="e">
        <f>HLOOKUP('CY 11-FAR 52.217-8 (6 mo exten)'!L22,'Labor Categories_W_PRICES'!$B$4:$AJ$18,2,FALSE)</f>
        <v>#N/A</v>
      </c>
      <c r="M23" s="40" t="e">
        <f>HLOOKUP('CY 11-FAR 52.217-8 (6 mo exten)'!M22,'Labor Categories_W_PRICES'!$B$4:$AJ$18,2,FALSE)</f>
        <v>#N/A</v>
      </c>
      <c r="N23" s="40" t="e">
        <f>HLOOKUP('CY 11-FAR 52.217-8 (6 mo exten)'!N22,'Labor Categories_W_PRICES'!$B$4:$AJ$18,2,FALSE)</f>
        <v>#N/A</v>
      </c>
      <c r="O23" s="40" t="e">
        <f>HLOOKUP('CY 11-FAR 52.217-8 (6 mo exten)'!O22,'Labor Categories_W_PRICES'!$B$4:$AJ$18,2,FALSE)</f>
        <v>#N/A</v>
      </c>
      <c r="P23" s="40" t="e">
        <f>HLOOKUP('CY 11-FAR 52.217-8 (6 mo exten)'!P22,'Labor Categories_W_PRICES'!$B$4:$AJ$18,2,FALSE)</f>
        <v>#N/A</v>
      </c>
      <c r="Q23" s="40" t="e">
        <f>HLOOKUP('CY 11-FAR 52.217-8 (6 mo exten)'!Q22,'Labor Categories_W_PRICES'!$B$4:$AJ$18,2,FALSE)</f>
        <v>#N/A</v>
      </c>
      <c r="R23" s="40" t="e">
        <f>HLOOKUP('CY 11-FAR 52.217-8 (6 mo exten)'!R22,'Labor Categories_W_PRICES'!$B$4:$AJ$18,2,FALSE)</f>
        <v>#N/A</v>
      </c>
      <c r="S23" s="40" t="e">
        <f>HLOOKUP('CY 11-FAR 52.217-8 (6 mo exten)'!S22,'Labor Categories_W_PRICES'!$B$4:$AJ$18,2,FALSE)</f>
        <v>#N/A</v>
      </c>
      <c r="T23" s="40" t="e">
        <f>HLOOKUP('CY 11-FAR 52.217-8 (6 mo exten)'!T22,'Labor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149</v>
      </c>
      <c r="B25" s="86" t="s">
        <v>153</v>
      </c>
      <c r="C25" s="89" t="s">
        <v>227</v>
      </c>
      <c r="D25" s="112" t="s">
        <v>155</v>
      </c>
      <c r="E25" s="95" t="s">
        <v>195</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HLOOKUP('CY 11-FAR 52.217-8 (6 mo exten)'!K25,'Labor Categories_W_PRICES'!$B$4:$AJ$18,2,FALSE)</f>
        <v>Junior Technician (example)</v>
      </c>
      <c r="L26" s="40" t="e">
        <f>HLOOKUP('CY 11-FAR 52.217-8 (6 mo exten)'!L25,'Labor Categories_W_PRICES'!$B$4:$AJ$18,2,FALSE)</f>
        <v>#N/A</v>
      </c>
      <c r="M26" s="40" t="e">
        <f>HLOOKUP('CY 11-FAR 52.217-8 (6 mo exten)'!M25,'Labor Categories_W_PRICES'!$B$4:$AJ$18,2,FALSE)</f>
        <v>#N/A</v>
      </c>
      <c r="N26" s="40" t="e">
        <f>HLOOKUP('CY 11-FAR 52.217-8 (6 mo exten)'!N25,'Labor Categories_W_PRICES'!$B$4:$AJ$18,2,FALSE)</f>
        <v>#N/A</v>
      </c>
      <c r="O26" s="40" t="e">
        <f>HLOOKUP('CY 11-FAR 52.217-8 (6 mo exten)'!O25,'Labor Categories_W_PRICES'!$B$4:$AJ$18,2,FALSE)</f>
        <v>#N/A</v>
      </c>
      <c r="P26" s="40" t="e">
        <f>HLOOKUP('CY 11-FAR 52.217-8 (6 mo exten)'!P25,'Labor Categories_W_PRICES'!$B$4:$AJ$18,2,FALSE)</f>
        <v>#N/A</v>
      </c>
      <c r="Q26" s="40" t="e">
        <f>HLOOKUP('CY 11-FAR 52.217-8 (6 mo exten)'!Q25,'Labor Categories_W_PRICES'!$B$4:$AJ$18,2,FALSE)</f>
        <v>#N/A</v>
      </c>
      <c r="R26" s="40" t="e">
        <f>HLOOKUP('CY 11-FAR 52.217-8 (6 mo exten)'!R25,'Labor Categories_W_PRICES'!$B$4:$AJ$18,2,FALSE)</f>
        <v>#N/A</v>
      </c>
      <c r="S26" s="40" t="e">
        <f>HLOOKUP('CY 11-FAR 52.217-8 (6 mo exten)'!S25,'Labor Categories_W_PRICES'!$B$4:$AJ$18,2,FALSE)</f>
        <v>#N/A</v>
      </c>
      <c r="T26" s="40" t="e">
        <f>HLOOKUP('CY 11-FAR 52.217-8 (6 mo exten)'!T25,'Labor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150</v>
      </c>
      <c r="B28" s="86" t="s">
        <v>7</v>
      </c>
      <c r="C28" s="89" t="s">
        <v>261</v>
      </c>
      <c r="D28" s="92" t="s">
        <v>155</v>
      </c>
      <c r="E28" s="95" t="s">
        <v>195</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225</v>
      </c>
      <c r="B31" s="86" t="s">
        <v>161</v>
      </c>
      <c r="C31" s="89" t="s">
        <v>262</v>
      </c>
      <c r="D31" s="112" t="s">
        <v>155</v>
      </c>
      <c r="E31" s="95" t="s">
        <v>195</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7"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151</v>
      </c>
      <c r="B34" s="86" t="s">
        <v>166</v>
      </c>
      <c r="C34" s="89" t="s">
        <v>231</v>
      </c>
      <c r="D34" s="143" t="s">
        <v>258</v>
      </c>
      <c r="E34" s="95" t="s">
        <v>195</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188</v>
      </c>
      <c r="B37" s="86" t="s">
        <v>196</v>
      </c>
      <c r="C37" s="89" t="s">
        <v>266</v>
      </c>
      <c r="D37" s="112" t="s">
        <v>155</v>
      </c>
      <c r="E37" s="115" t="s">
        <v>195</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HLOOKUP('CY 11-FAR 52.217-8 (6 mo exten)'!K37,'Labor Categories_W_PRICES'!$B$4:$AJ$18,2,FALSE)</f>
        <v>Junior Technician (example)</v>
      </c>
      <c r="L38" s="40" t="e">
        <f>HLOOKUP('CY 11-FAR 52.217-8 (6 mo exten)'!L37,'Labor Categories_W_PRICES'!$B$4:$AJ$18,2,FALSE)</f>
        <v>#N/A</v>
      </c>
      <c r="M38" s="40" t="e">
        <f>HLOOKUP('CY 11-FAR 52.217-8 (6 mo exten)'!M37,'Labor Categories_W_PRICES'!$B$4:$AJ$18,2,FALSE)</f>
        <v>#N/A</v>
      </c>
      <c r="N38" s="40" t="e">
        <f>HLOOKUP('CY 11-FAR 52.217-8 (6 mo exten)'!N37,'Labor Categories_W_PRICES'!$B$4:$AJ$18,2,FALSE)</f>
        <v>#N/A</v>
      </c>
      <c r="O38" s="40" t="e">
        <f>HLOOKUP('CY 11-FAR 52.217-8 (6 mo exten)'!O37,'Labor Categories_W_PRICES'!$B$4:$AJ$18,2,FALSE)</f>
        <v>#N/A</v>
      </c>
      <c r="P38" s="40" t="e">
        <f>HLOOKUP('CY 11-FAR 52.217-8 (6 mo exten)'!P37,'Labor Categories_W_PRICES'!$B$4:$AJ$18,2,FALSE)</f>
        <v>#N/A</v>
      </c>
      <c r="Q38" s="40" t="e">
        <f>HLOOKUP('CY 11-FAR 52.217-8 (6 mo exten)'!Q37,'Labor Categories_W_PRICES'!$B$4:$AJ$18,2,FALSE)</f>
        <v>#N/A</v>
      </c>
      <c r="R38" s="40" t="e">
        <f>HLOOKUP('CY 11-FAR 52.217-8 (6 mo exten)'!R37,'Labor Categories_W_PRICES'!$B$4:$AJ$18,2,FALSE)</f>
        <v>#N/A</v>
      </c>
      <c r="S38" s="40" t="e">
        <f>HLOOKUP('CY 11-FAR 52.217-8 (6 mo exten)'!S37,'Labor Categories_W_PRICES'!$B$4:$AJ$18,2,FALSE)</f>
        <v>#N/A</v>
      </c>
      <c r="T38" s="40" t="e">
        <f>HLOOKUP('CY 11-FAR 52.217-8 (6 mo exten)'!T37,'Labor Categories_W_PRICES'!$B$4:$AJ$18,2,FALSE)</f>
        <v>#N/A</v>
      </c>
    </row>
    <row r="39" spans="1:20" ht="80.2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226</v>
      </c>
      <c r="B40" s="86" t="s">
        <v>162</v>
      </c>
      <c r="C40" s="89" t="s">
        <v>264</v>
      </c>
      <c r="D40" s="92" t="s">
        <v>155</v>
      </c>
      <c r="E40" s="95" t="s">
        <v>195</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HLOOKUP('CY 11-FAR 52.217-8 (6 mo exten)'!K40,'Labor Categories_W_PRICES'!$B$4:$AJ$18,2,FALSE)</f>
        <v>Junior Technician (example)</v>
      </c>
      <c r="L41" s="40" t="e">
        <f>HLOOKUP('CY 11-FAR 52.217-8 (6 mo exten)'!L40,'Labor Categories_W_PRICES'!$B$4:$AJ$18,2,FALSE)</f>
        <v>#N/A</v>
      </c>
      <c r="M41" s="40" t="e">
        <f>HLOOKUP('CY 11-FAR 52.217-8 (6 mo exten)'!M40,'Labor Categories_W_PRICES'!$B$4:$AJ$18,2,FALSE)</f>
        <v>#N/A</v>
      </c>
      <c r="N41" s="40" t="e">
        <f>HLOOKUP('CY 11-FAR 52.217-8 (6 mo exten)'!N40,'Labor Categories_W_PRICES'!$B$4:$AJ$18,2,FALSE)</f>
        <v>#N/A</v>
      </c>
      <c r="O41" s="40" t="e">
        <f>HLOOKUP('CY 11-FAR 52.217-8 (6 mo exten)'!O40,'Labor Categories_W_PRICES'!$B$4:$AJ$18,2,FALSE)</f>
        <v>#N/A</v>
      </c>
      <c r="P41" s="40" t="e">
        <f>HLOOKUP('CY 11-FAR 52.217-8 (6 mo exten)'!P40,'Labor Categories_W_PRICES'!$B$4:$AJ$18,2,FALSE)</f>
        <v>#N/A</v>
      </c>
      <c r="Q41" s="40" t="e">
        <f>HLOOKUP('CY 11-FAR 52.217-8 (6 mo exten)'!Q40,'Labor Categories_W_PRICES'!$B$4:$AJ$18,2,FALSE)</f>
        <v>#N/A</v>
      </c>
      <c r="R41" s="40" t="e">
        <f>HLOOKUP('CY 11-FAR 52.217-8 (6 mo exten)'!R40,'Labor Categories_W_PRICES'!$B$4:$AJ$18,2,FALSE)</f>
        <v>#N/A</v>
      </c>
      <c r="S41" s="40" t="e">
        <f>HLOOKUP('CY 11-FAR 52.217-8 (6 mo exten)'!S40,'Labor Categories_W_PRICES'!$B$4:$AJ$18,2,FALSE)</f>
        <v>#N/A</v>
      </c>
      <c r="T41" s="40" t="e">
        <f>HLOOKUP('CY 11-FAR 52.217-8 (6 mo exten)'!T40,'Labor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254</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J18"/>
  <sheetViews>
    <sheetView workbookViewId="0">
      <selection activeCell="B7" sqref="B7"/>
    </sheetView>
  </sheetViews>
  <sheetFormatPr defaultRowHeight="15" x14ac:dyDescent="0.2"/>
  <cols>
    <col min="1" max="1" width="21.109375" customWidth="1"/>
    <col min="2" max="36" width="17.77734375" customWidth="1"/>
  </cols>
  <sheetData>
    <row r="2" spans="1:36" ht="15.75" thickBot="1" x14ac:dyDescent="0.25"/>
    <row r="3" spans="1:36" ht="43.9" customHeight="1" thickBot="1" x14ac:dyDescent="0.25">
      <c r="A3" s="17" t="s">
        <v>55</v>
      </c>
      <c r="B3" s="19" t="s">
        <v>65</v>
      </c>
      <c r="C3" s="20"/>
      <c r="D3" s="20"/>
      <c r="E3" s="20"/>
      <c r="F3" s="20" t="s">
        <v>65</v>
      </c>
      <c r="G3" s="20"/>
      <c r="H3" s="20"/>
      <c r="I3" s="20"/>
      <c r="J3" s="20"/>
      <c r="K3" s="20"/>
      <c r="L3" s="21"/>
      <c r="M3" s="21"/>
      <c r="N3" s="21"/>
      <c r="O3" s="21"/>
      <c r="P3" s="21"/>
      <c r="Q3" s="21"/>
      <c r="R3" s="21"/>
      <c r="S3" s="21"/>
      <c r="T3" s="21"/>
      <c r="U3" s="21"/>
      <c r="V3" s="21"/>
      <c r="W3" s="21"/>
      <c r="X3" s="21"/>
      <c r="Y3" s="21"/>
      <c r="Z3" s="21"/>
      <c r="AA3" s="21"/>
      <c r="AB3" s="21"/>
      <c r="AC3" s="21"/>
      <c r="AD3" s="21"/>
      <c r="AE3" s="21"/>
      <c r="AF3" s="21"/>
      <c r="AG3" s="21"/>
      <c r="AH3" s="21"/>
      <c r="AI3" s="21"/>
      <c r="AJ3" s="22"/>
    </row>
    <row r="4" spans="1:36" ht="29.45" customHeight="1" thickBot="1" x14ac:dyDescent="0.3">
      <c r="A4" s="10" t="s">
        <v>20</v>
      </c>
      <c r="B4" s="14" t="s">
        <v>8</v>
      </c>
      <c r="C4" s="15" t="s">
        <v>9</v>
      </c>
      <c r="D4" s="15" t="s">
        <v>10</v>
      </c>
      <c r="E4" s="15" t="s">
        <v>11</v>
      </c>
      <c r="F4" s="15" t="s">
        <v>12</v>
      </c>
      <c r="G4" s="15" t="s">
        <v>13</v>
      </c>
      <c r="H4" s="15" t="s">
        <v>14</v>
      </c>
      <c r="I4" s="15" t="s">
        <v>15</v>
      </c>
      <c r="J4" s="15" t="s">
        <v>19</v>
      </c>
      <c r="K4" s="16" t="s">
        <v>16</v>
      </c>
      <c r="L4" s="14" t="s">
        <v>26</v>
      </c>
      <c r="M4" s="15" t="s">
        <v>27</v>
      </c>
      <c r="N4" s="15" t="s">
        <v>28</v>
      </c>
      <c r="O4" s="15" t="s">
        <v>29</v>
      </c>
      <c r="P4" s="15" t="s">
        <v>30</v>
      </c>
      <c r="Q4" s="15" t="s">
        <v>31</v>
      </c>
      <c r="R4" s="15" t="s">
        <v>32</v>
      </c>
      <c r="S4" s="15" t="s">
        <v>33</v>
      </c>
      <c r="T4" s="15" t="s">
        <v>34</v>
      </c>
      <c r="U4" s="15" t="s">
        <v>35</v>
      </c>
      <c r="V4" s="15" t="s">
        <v>36</v>
      </c>
      <c r="W4" s="15" t="s">
        <v>37</v>
      </c>
      <c r="X4" s="15" t="s">
        <v>38</v>
      </c>
      <c r="Y4" s="15" t="s">
        <v>39</v>
      </c>
      <c r="Z4" s="15" t="s">
        <v>40</v>
      </c>
      <c r="AA4" s="15" t="s">
        <v>41</v>
      </c>
      <c r="AB4" s="15" t="s">
        <v>43</v>
      </c>
      <c r="AC4" s="15" t="s">
        <v>42</v>
      </c>
      <c r="AD4" s="15" t="s">
        <v>44</v>
      </c>
      <c r="AE4" s="15" t="s">
        <v>45</v>
      </c>
      <c r="AF4" s="15" t="s">
        <v>46</v>
      </c>
      <c r="AG4" s="15" t="s">
        <v>47</v>
      </c>
      <c r="AH4" s="15" t="s">
        <v>48</v>
      </c>
      <c r="AI4" s="15" t="s">
        <v>49</v>
      </c>
      <c r="AJ4" s="16" t="s">
        <v>50</v>
      </c>
    </row>
    <row r="5" spans="1:36" ht="33" thickTop="1" thickBot="1" x14ac:dyDescent="0.3">
      <c r="A5" s="11" t="s">
        <v>51</v>
      </c>
      <c r="B5" s="18" t="s">
        <v>64</v>
      </c>
      <c r="C5" s="18" t="s">
        <v>52</v>
      </c>
      <c r="D5" s="18" t="s">
        <v>52</v>
      </c>
      <c r="E5" s="18" t="s">
        <v>52</v>
      </c>
      <c r="F5" s="18" t="s">
        <v>52</v>
      </c>
      <c r="G5" s="18" t="s">
        <v>52</v>
      </c>
      <c r="H5" s="18" t="s">
        <v>52</v>
      </c>
      <c r="I5" s="18" t="s">
        <v>52</v>
      </c>
      <c r="J5" s="18" t="s">
        <v>52</v>
      </c>
      <c r="K5" s="18" t="s">
        <v>52</v>
      </c>
      <c r="L5" s="18" t="s">
        <v>52</v>
      </c>
      <c r="M5" s="18" t="s">
        <v>52</v>
      </c>
      <c r="N5" s="18" t="s">
        <v>52</v>
      </c>
      <c r="O5" s="18" t="s">
        <v>52</v>
      </c>
      <c r="P5" s="18" t="s">
        <v>52</v>
      </c>
      <c r="Q5" s="18" t="s">
        <v>52</v>
      </c>
      <c r="R5" s="18" t="s">
        <v>52</v>
      </c>
      <c r="S5" s="18" t="s">
        <v>52</v>
      </c>
      <c r="T5" s="18" t="s">
        <v>52</v>
      </c>
      <c r="U5" s="18" t="s">
        <v>52</v>
      </c>
      <c r="V5" s="18" t="s">
        <v>52</v>
      </c>
      <c r="W5" s="18" t="s">
        <v>52</v>
      </c>
      <c r="X5" s="18" t="s">
        <v>52</v>
      </c>
      <c r="Y5" s="18" t="s">
        <v>52</v>
      </c>
      <c r="Z5" s="18" t="s">
        <v>52</v>
      </c>
      <c r="AA5" s="18" t="s">
        <v>52</v>
      </c>
      <c r="AB5" s="18" t="s">
        <v>52</v>
      </c>
      <c r="AC5" s="18" t="s">
        <v>52</v>
      </c>
      <c r="AD5" s="18" t="s">
        <v>52</v>
      </c>
      <c r="AE5" s="18" t="s">
        <v>52</v>
      </c>
      <c r="AF5" s="18" t="s">
        <v>52</v>
      </c>
      <c r="AG5" s="18" t="s">
        <v>52</v>
      </c>
      <c r="AH5" s="18" t="s">
        <v>52</v>
      </c>
      <c r="AI5" s="18" t="s">
        <v>52</v>
      </c>
      <c r="AJ5" s="18" t="s">
        <v>52</v>
      </c>
    </row>
    <row r="6" spans="1:36" ht="21" customHeight="1" thickTop="1" thickBot="1" x14ac:dyDescent="0.3">
      <c r="A6" s="11" t="s">
        <v>21</v>
      </c>
      <c r="B6" s="12">
        <v>1</v>
      </c>
      <c r="C6" s="12">
        <v>0</v>
      </c>
      <c r="D6" s="12">
        <v>0</v>
      </c>
      <c r="E6" s="12">
        <v>0</v>
      </c>
      <c r="F6" s="12">
        <v>0</v>
      </c>
      <c r="G6" s="12">
        <v>0</v>
      </c>
      <c r="H6" s="12">
        <v>0</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row>
    <row r="7" spans="1:36" ht="21" customHeight="1" thickTop="1" thickBot="1" x14ac:dyDescent="0.3">
      <c r="A7" s="11" t="s">
        <v>22</v>
      </c>
      <c r="B7" s="12">
        <v>2</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row>
    <row r="8" spans="1:36" ht="21" customHeight="1" thickTop="1" thickBot="1" x14ac:dyDescent="0.3">
      <c r="A8" s="11" t="s">
        <v>23</v>
      </c>
      <c r="B8" s="12">
        <v>3</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row>
    <row r="9" spans="1:36" ht="21" customHeight="1" thickTop="1" thickBot="1" x14ac:dyDescent="0.3">
      <c r="A9" s="11" t="s">
        <v>24</v>
      </c>
      <c r="B9" s="12">
        <v>4</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row>
    <row r="10" spans="1:36" ht="19.149999999999999" customHeight="1" thickTop="1" thickBot="1" x14ac:dyDescent="0.3">
      <c r="A10" s="11" t="s">
        <v>25</v>
      </c>
      <c r="B10" s="12">
        <v>5</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row>
    <row r="11" spans="1:36" ht="21" customHeight="1" thickTop="1" thickBot="1" x14ac:dyDescent="0.3">
      <c r="A11" s="11" t="s">
        <v>72</v>
      </c>
      <c r="B11" s="12">
        <v>6</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row>
    <row r="12" spans="1:36" ht="21" customHeight="1" thickTop="1" thickBot="1" x14ac:dyDescent="0.3">
      <c r="A12" s="11" t="s">
        <v>73</v>
      </c>
      <c r="B12" s="12">
        <v>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row>
    <row r="13" spans="1:36" ht="21" customHeight="1" thickTop="1" thickBot="1" x14ac:dyDescent="0.3">
      <c r="A13" s="11" t="s">
        <v>74</v>
      </c>
      <c r="B13" s="12">
        <v>8</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row>
    <row r="14" spans="1:36" ht="21" customHeight="1" thickTop="1" thickBot="1" x14ac:dyDescent="0.3">
      <c r="A14" s="11" t="s">
        <v>75</v>
      </c>
      <c r="B14" s="12">
        <v>9</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row>
    <row r="15" spans="1:36" ht="19.149999999999999" customHeight="1" thickTop="1" thickBot="1" x14ac:dyDescent="0.3">
      <c r="A15" s="11" t="s">
        <v>76</v>
      </c>
      <c r="B15" s="12">
        <v>10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row>
    <row r="16" spans="1:36" ht="19.149999999999999" customHeight="1" thickTop="1" thickBot="1" x14ac:dyDescent="0.3">
      <c r="A16" s="11" t="s">
        <v>152</v>
      </c>
      <c r="B16" s="12">
        <v>11</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row>
    <row r="17" spans="1:36" ht="22.9" customHeight="1" thickBot="1" x14ac:dyDescent="0.25">
      <c r="A17" s="154" t="s">
        <v>54</v>
      </c>
      <c r="B17" s="151" t="s">
        <v>53</v>
      </c>
      <c r="C17" s="152"/>
      <c r="D17" s="152"/>
      <c r="E17" s="152"/>
      <c r="F17" s="152"/>
      <c r="G17" s="152"/>
      <c r="H17" s="152"/>
      <c r="I17" s="152"/>
      <c r="J17" s="152"/>
      <c r="K17" s="152"/>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row>
    <row r="18" spans="1:36" ht="129" customHeight="1" thickTop="1" thickBot="1" x14ac:dyDescent="0.25">
      <c r="A18" s="155"/>
      <c r="B18" s="13" t="s">
        <v>56</v>
      </c>
      <c r="C18" s="13" t="s">
        <v>56</v>
      </c>
      <c r="D18" s="13" t="s">
        <v>56</v>
      </c>
      <c r="E18" s="13" t="s">
        <v>56</v>
      </c>
      <c r="F18" s="13" t="s">
        <v>56</v>
      </c>
      <c r="G18" s="13" t="s">
        <v>56</v>
      </c>
      <c r="H18" s="13" t="s">
        <v>56</v>
      </c>
      <c r="I18" s="13" t="s">
        <v>56</v>
      </c>
      <c r="J18" s="13" t="s">
        <v>56</v>
      </c>
      <c r="K18" s="13" t="s">
        <v>56</v>
      </c>
      <c r="L18" s="13" t="s">
        <v>56</v>
      </c>
      <c r="M18" s="13" t="s">
        <v>56</v>
      </c>
      <c r="N18" s="13" t="s">
        <v>56</v>
      </c>
      <c r="O18" s="13" t="s">
        <v>56</v>
      </c>
      <c r="P18" s="13" t="s">
        <v>56</v>
      </c>
      <c r="Q18" s="13" t="s">
        <v>56</v>
      </c>
      <c r="R18" s="13" t="s">
        <v>56</v>
      </c>
      <c r="S18" s="13" t="s">
        <v>56</v>
      </c>
      <c r="T18" s="13" t="s">
        <v>56</v>
      </c>
      <c r="U18" s="13" t="s">
        <v>56</v>
      </c>
      <c r="V18" s="13" t="s">
        <v>56</v>
      </c>
      <c r="W18" s="13" t="s">
        <v>56</v>
      </c>
      <c r="X18" s="13" t="s">
        <v>56</v>
      </c>
      <c r="Y18" s="13" t="s">
        <v>56</v>
      </c>
      <c r="Z18" s="13" t="s">
        <v>56</v>
      </c>
      <c r="AA18" s="13" t="s">
        <v>56</v>
      </c>
      <c r="AB18" s="13" t="s">
        <v>56</v>
      </c>
      <c r="AC18" s="13" t="s">
        <v>56</v>
      </c>
      <c r="AD18" s="13" t="s">
        <v>56</v>
      </c>
      <c r="AE18" s="13" t="s">
        <v>56</v>
      </c>
      <c r="AF18" s="13" t="s">
        <v>56</v>
      </c>
      <c r="AG18" s="13" t="s">
        <v>56</v>
      </c>
      <c r="AH18" s="13" t="s">
        <v>56</v>
      </c>
      <c r="AI18" s="13" t="s">
        <v>56</v>
      </c>
      <c r="AJ18" s="13" t="s">
        <v>56</v>
      </c>
    </row>
  </sheetData>
  <mergeCells count="2">
    <mergeCell ref="B17:AJ17"/>
    <mergeCell ref="A17:A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A36"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1.77734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6" t="s">
        <v>257</v>
      </c>
      <c r="C4" s="125" t="s">
        <v>230</v>
      </c>
      <c r="D4" s="92" t="s">
        <v>155</v>
      </c>
      <c r="E4" s="95" t="s">
        <v>189</v>
      </c>
      <c r="F4" s="86">
        <v>10</v>
      </c>
      <c r="G4" s="78">
        <v>0</v>
      </c>
      <c r="H4" s="106">
        <f>F4*G4</f>
        <v>0</v>
      </c>
      <c r="I4" s="129">
        <v>0</v>
      </c>
      <c r="J4" s="53"/>
      <c r="K4" s="53"/>
      <c r="L4" s="53"/>
      <c r="M4" s="53"/>
      <c r="N4" s="53"/>
      <c r="O4" s="53"/>
      <c r="P4" s="53"/>
      <c r="Q4" s="53"/>
      <c r="R4" s="53"/>
      <c r="S4" s="53"/>
      <c r="T4" s="68"/>
    </row>
    <row r="5" spans="1:20" ht="60.75" customHeight="1" thickTop="1" thickBot="1" x14ac:dyDescent="0.25">
      <c r="A5" s="84"/>
      <c r="B5" s="87"/>
      <c r="C5" s="126"/>
      <c r="D5" s="93"/>
      <c r="E5" s="96"/>
      <c r="F5" s="87"/>
      <c r="G5" s="79"/>
      <c r="H5" s="107"/>
      <c r="I5" s="129"/>
      <c r="J5" s="53"/>
      <c r="K5" s="53"/>
      <c r="L5" s="53"/>
      <c r="M5" s="53"/>
      <c r="N5" s="53"/>
      <c r="O5" s="53"/>
      <c r="P5" s="53"/>
      <c r="Q5" s="53"/>
      <c r="R5" s="53"/>
      <c r="S5" s="53"/>
      <c r="T5" s="62"/>
    </row>
    <row r="6" spans="1:20" ht="60.75" customHeight="1" thickTop="1" thickBot="1" x14ac:dyDescent="0.25">
      <c r="A6" s="85"/>
      <c r="B6" s="88"/>
      <c r="C6" s="127"/>
      <c r="D6" s="94"/>
      <c r="E6" s="97"/>
      <c r="F6" s="88"/>
      <c r="G6" s="79"/>
      <c r="H6" s="108"/>
      <c r="I6" s="129">
        <f t="shared" ref="I6" si="0">SUM(K6:T6)</f>
        <v>0</v>
      </c>
      <c r="J6" s="53"/>
      <c r="K6" s="63"/>
      <c r="L6" s="63"/>
      <c r="M6" s="63"/>
      <c r="N6" s="63"/>
      <c r="O6" s="63"/>
      <c r="P6" s="63"/>
      <c r="Q6" s="63"/>
      <c r="R6" s="63"/>
      <c r="S6" s="63"/>
      <c r="T6" s="64"/>
    </row>
    <row r="7" spans="1:20" ht="60.75" customHeight="1" thickTop="1" thickBot="1" x14ac:dyDescent="0.25">
      <c r="A7" s="83" t="s">
        <v>169</v>
      </c>
      <c r="B7" s="86"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7"/>
      <c r="C8" s="126"/>
      <c r="D8" s="113"/>
      <c r="E8" s="96"/>
      <c r="F8" s="119"/>
      <c r="G8" s="122"/>
      <c r="H8" s="79"/>
      <c r="I8" s="81"/>
      <c r="J8" s="38" t="s">
        <v>51</v>
      </c>
      <c r="K8" s="40" t="str">
        <f>HLOOKUP('Contract Year 1 - Detail'!K7,'Labor Categories_W_PRICES'!$B$4:$AJ$18,2,FALSE)</f>
        <v>Junior Technician (example)</v>
      </c>
      <c r="L8" s="40" t="e">
        <f>HLOOKUP('Contract Year 1 - Detail'!L7,'Labor Categories_W_PRICES'!$B$4:$AJ$18,2,FALSE)</f>
        <v>#N/A</v>
      </c>
      <c r="M8" s="40" t="e">
        <f>HLOOKUP('Contract Year 1 - Detail'!M7,'Labor Categories_W_PRICES'!$B$4:$AJ$18,2,FALSE)</f>
        <v>#N/A</v>
      </c>
      <c r="N8" s="40" t="e">
        <f>HLOOKUP('Contract Year 1 - Detail'!N7,'Labor Categories_W_PRICES'!$B$4:$AJ$18,2,FALSE)</f>
        <v>#N/A</v>
      </c>
      <c r="O8" s="40" t="e">
        <f>HLOOKUP('Contract Year 1 - Detail'!O7,'Labor Categories_W_PRICES'!$B$4:$AJ$18,2,FALSE)</f>
        <v>#N/A</v>
      </c>
      <c r="P8" s="40" t="e">
        <f>HLOOKUP('Contract Year 1 - Detail'!P7,'Labor Categories_W_PRICES'!$B$4:$AJ$18,2,FALSE)</f>
        <v>#N/A</v>
      </c>
      <c r="Q8" s="40" t="e">
        <f>HLOOKUP('Contract Year 1 - Detail'!Q7,'Labor Categories_W_PRICES'!$B$4:$AJ$18,2,FALSE)</f>
        <v>#N/A</v>
      </c>
      <c r="R8" s="40" t="e">
        <f>HLOOKUP('Contract Year 1 - Detail'!R7,'Labor Categories_W_PRICES'!$B$4:$AJ$18,2,FALSE)</f>
        <v>#N/A</v>
      </c>
      <c r="S8" s="40" t="e">
        <f>HLOOKUP('Contract Year 1 - Detail'!S7,'Labor Categories_W_PRICES'!$B$4:$AJ$18,2,FALSE)</f>
        <v>#N/A</v>
      </c>
      <c r="T8" s="40" t="e">
        <f>HLOOKUP('Contract Year 1 - Detail'!T7,'Labor Categories_W_PRICES'!$B$4:$AJ$18,2,FALSE)</f>
        <v>#N/A</v>
      </c>
    </row>
    <row r="9" spans="1:20" ht="60.75" customHeight="1" thickTop="1" thickBot="1" x14ac:dyDescent="0.25">
      <c r="A9" s="85"/>
      <c r="B9" s="88"/>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190</v>
      </c>
      <c r="B10" s="87"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7"/>
      <c r="C11" s="90"/>
      <c r="D11" s="93"/>
      <c r="E11" s="96"/>
      <c r="F11" s="87"/>
      <c r="G11" s="79"/>
      <c r="H11" s="107"/>
      <c r="I11" s="81"/>
      <c r="J11" s="38" t="s">
        <v>51</v>
      </c>
      <c r="K11" s="40" t="str">
        <f>HLOOKUP('Contract Year 1 - Detail'!K10,'Labor Categories_W_PRICES'!$B$4:$AJ$18,2,FALSE)</f>
        <v>Junior Technician (example)</v>
      </c>
      <c r="L11" s="40" t="e">
        <f>HLOOKUP('Contract Year 1 - Detail'!L10,'Labor Categories_W_PRICES'!$B$4:$AJ$18,2,FALSE)</f>
        <v>#N/A</v>
      </c>
      <c r="M11" s="40" t="e">
        <f>HLOOKUP('Contract Year 1 - Detail'!M10,'Labor Categories_W_PRICES'!$B$4:$AJ$18,2,FALSE)</f>
        <v>#N/A</v>
      </c>
      <c r="N11" s="40" t="e">
        <f>HLOOKUP('Contract Year 1 - Detail'!N10,'Labor Categories_W_PRICES'!$B$4:$AJ$18,2,FALSE)</f>
        <v>#N/A</v>
      </c>
      <c r="O11" s="40" t="e">
        <f>HLOOKUP('Contract Year 1 - Detail'!O10,'Labor Categories_W_PRICES'!$B$4:$AJ$18,2,FALSE)</f>
        <v>#N/A</v>
      </c>
      <c r="P11" s="40" t="e">
        <f>HLOOKUP('Contract Year 1 - Detail'!P10,'Labor Categories_W_PRICES'!$B$4:$AJ$18,2,FALSE)</f>
        <v>#N/A</v>
      </c>
      <c r="Q11" s="40" t="e">
        <f>HLOOKUP('Contract Year 1 - Detail'!Q10,'Labor Categories_W_PRICES'!$B$4:$AJ$18,2,FALSE)</f>
        <v>#N/A</v>
      </c>
      <c r="R11" s="40" t="e">
        <f>HLOOKUP('Contract Year 1 - Detail'!R10,'Labor Categories_W_PRICES'!$B$4:$AJ$18,2,FALSE)</f>
        <v>#N/A</v>
      </c>
      <c r="S11" s="40" t="e">
        <f>HLOOKUP('Contract Year 1 - Detail'!S10,'Labor Categories_W_PRICES'!$B$4:$AJ$18,2,FALSE)</f>
        <v>#N/A</v>
      </c>
      <c r="T11" s="40" t="e">
        <f>HLOOKUP('Contract Year 1 - Detail'!T10,'Labor Categories_W_PRICES'!$B$4:$AJ$18,2,FALSE)</f>
        <v>#N/A</v>
      </c>
    </row>
    <row r="12" spans="1:20" ht="60.75" customHeight="1" thickTop="1" thickBot="1" x14ac:dyDescent="0.25">
      <c r="A12" s="85"/>
      <c r="B12" s="88"/>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78</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1 - Detail'!K13,'Labor Categories_W_PRICES'!$B$4:$AJ$18,2,FALSE)</f>
        <v>Junior Technician (example)</v>
      </c>
      <c r="L14" s="40" t="e">
        <f>HLOOKUP('Contract Year 1 - Detail'!L13,'Labor Categories_W_PRICES'!$B$4:$AJ$18,2,FALSE)</f>
        <v>#N/A</v>
      </c>
      <c r="M14" s="40" t="e">
        <f>HLOOKUP('Contract Year 1 - Detail'!M13,'Labor Categories_W_PRICES'!$B$4:$AJ$18,2,FALSE)</f>
        <v>#N/A</v>
      </c>
      <c r="N14" s="40" t="e">
        <f>HLOOKUP('Contract Year 1 - Detail'!N13,'Labor Categories_W_PRICES'!$B$4:$AJ$18,2,FALSE)</f>
        <v>#N/A</v>
      </c>
      <c r="O14" s="40" t="e">
        <f>HLOOKUP('Contract Year 1 - Detail'!O13,'Labor Categories_W_PRICES'!$B$4:$AJ$18,2,FALSE)</f>
        <v>#N/A</v>
      </c>
      <c r="P14" s="40" t="e">
        <f>HLOOKUP('Contract Year 1 - Detail'!P13,'Labor Categories_W_PRICES'!$B$4:$AJ$18,2,FALSE)</f>
        <v>#N/A</v>
      </c>
      <c r="Q14" s="40" t="e">
        <f>HLOOKUP('Contract Year 1 - Detail'!Q13,'Labor Categories_W_PRICES'!$B$4:$AJ$18,2,FALSE)</f>
        <v>#N/A</v>
      </c>
      <c r="R14" s="40" t="e">
        <f>HLOOKUP('Contract Year 1 - Detail'!R13,'Labor Categories_W_PRICES'!$B$4:$AJ$18,2,FALSE)</f>
        <v>#N/A</v>
      </c>
      <c r="S14" s="40" t="e">
        <f>HLOOKUP('Contract Year 1 - Detail'!S13,'Labor Categories_W_PRICES'!$B$4:$AJ$18,2,FALSE)</f>
        <v>#N/A</v>
      </c>
      <c r="T14" s="40" t="e">
        <f>HLOOKUP('Contract Year 1 -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79</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1 - Detail'!K16,'Labor Categories_W_PRICES'!$B$4:$AJ$18,2,FALSE)</f>
        <v>Junior Technician (example)</v>
      </c>
      <c r="L17" s="40" t="e">
        <f>HLOOKUP('Contract Year 1 - Detail'!L16,'Labor Categories_W_PRICES'!$B$4:$AJ$18,2,FALSE)</f>
        <v>#N/A</v>
      </c>
      <c r="M17" s="40" t="e">
        <f>HLOOKUP('Contract Year 1 - Detail'!M16,'Labor Categories_W_PRICES'!$B$4:$AJ$18,2,FALSE)</f>
        <v>#N/A</v>
      </c>
      <c r="N17" s="40" t="e">
        <f>HLOOKUP('Contract Year 1 - Detail'!N16,'Labor Categories_W_PRICES'!$B$4:$AJ$18,2,FALSE)</f>
        <v>#N/A</v>
      </c>
      <c r="O17" s="40" t="e">
        <f>HLOOKUP('Contract Year 1 - Detail'!O16,'Labor Categories_W_PRICES'!$B$4:$AJ$18,2,FALSE)</f>
        <v>#N/A</v>
      </c>
      <c r="P17" s="40" t="e">
        <f>HLOOKUP('Contract Year 1 - Detail'!P16,'Labor Categories_W_PRICES'!$B$4:$AJ$18,2,FALSE)</f>
        <v>#N/A</v>
      </c>
      <c r="Q17" s="40" t="e">
        <f>HLOOKUP('Contract Year 1 - Detail'!Q16,'Labor Categories_W_PRICES'!$B$4:$AJ$18,2,FALSE)</f>
        <v>#N/A</v>
      </c>
      <c r="R17" s="40" t="e">
        <f>HLOOKUP('Contract Year 1 - Detail'!R16,'Labor Categories_W_PRICES'!$B$4:$AJ$18,2,FALSE)</f>
        <v>#N/A</v>
      </c>
      <c r="S17" s="40" t="e">
        <f>HLOOKUP('Contract Year 1 - Detail'!S16,'Labor Categories_W_PRICES'!$B$4:$AJ$18,2,FALSE)</f>
        <v>#N/A</v>
      </c>
      <c r="T17" s="40" t="e">
        <f>HLOOKUP('Contract Year 1 -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80</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1 - Detail'!K19,'Labor Categories_W_PRICES'!$B$4:$AJ$18,2,FALSE)</f>
        <v>Junior Technician (example)</v>
      </c>
      <c r="L20" s="40" t="e">
        <f>HLOOKUP('Contract Year 1 - Detail'!L19,'Labor Categories_W_PRICES'!$B$4:$AJ$18,2,FALSE)</f>
        <v>#N/A</v>
      </c>
      <c r="M20" s="40" t="e">
        <f>HLOOKUP('Contract Year 1 - Detail'!M19,'Labor Categories_W_PRICES'!$B$4:$AJ$18,2,FALSE)</f>
        <v>#N/A</v>
      </c>
      <c r="N20" s="40" t="e">
        <f>HLOOKUP('Contract Year 1 - Detail'!N19,'Labor Categories_W_PRICES'!$B$4:$AJ$18,2,FALSE)</f>
        <v>#N/A</v>
      </c>
      <c r="O20" s="40" t="e">
        <f>HLOOKUP('Contract Year 1 - Detail'!O19,'Labor Categories_W_PRICES'!$B$4:$AJ$18,2,FALSE)</f>
        <v>#N/A</v>
      </c>
      <c r="P20" s="40" t="e">
        <f>HLOOKUP('Contract Year 1 - Detail'!P19,'Labor Categories_W_PRICES'!$B$4:$AJ$18,2,FALSE)</f>
        <v>#N/A</v>
      </c>
      <c r="Q20" s="40" t="e">
        <f>HLOOKUP('Contract Year 1 - Detail'!Q19,'Labor Categories_W_PRICES'!$B$4:$AJ$18,2,FALSE)</f>
        <v>#N/A</v>
      </c>
      <c r="R20" s="40" t="e">
        <f>HLOOKUP('Contract Year 1 - Detail'!R19,'Labor Categories_W_PRICES'!$B$4:$AJ$18,2,FALSE)</f>
        <v>#N/A</v>
      </c>
      <c r="S20" s="40" t="e">
        <f>HLOOKUP('Contract Year 1 - Detail'!S19,'Labor Categories_W_PRICES'!$B$4:$AJ$18,2,FALSE)</f>
        <v>#N/A</v>
      </c>
      <c r="T20" s="40" t="e">
        <f>HLOOKUP('Contract Year 1 -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81</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1 - Detail'!K22,'Labor Categories_W_PRICES'!$B$4:$AJ$18,2,FALSE)</f>
        <v>Junior Technician (example)</v>
      </c>
      <c r="L23" s="40" t="e">
        <f>HLOOKUP('Contract Year 1 - Detail'!L22,'Labor Categories_W_PRICES'!$B$4:$AJ$18,2,FALSE)</f>
        <v>#N/A</v>
      </c>
      <c r="M23" s="40" t="e">
        <f>HLOOKUP('Contract Year 1 - Detail'!M22,'Labor Categories_W_PRICES'!$B$4:$AJ$18,2,FALSE)</f>
        <v>#N/A</v>
      </c>
      <c r="N23" s="40" t="e">
        <f>HLOOKUP('Contract Year 1 - Detail'!N22,'Labor Categories_W_PRICES'!$B$4:$AJ$18,2,FALSE)</f>
        <v>#N/A</v>
      </c>
      <c r="O23" s="40" t="e">
        <f>HLOOKUP('Contract Year 1 - Detail'!O22,'Labor Categories_W_PRICES'!$B$4:$AJ$18,2,FALSE)</f>
        <v>#N/A</v>
      </c>
      <c r="P23" s="40" t="e">
        <f>HLOOKUP('Contract Year 1 - Detail'!P22,'Labor Categories_W_PRICES'!$B$4:$AJ$18,2,FALSE)</f>
        <v>#N/A</v>
      </c>
      <c r="Q23" s="40" t="e">
        <f>HLOOKUP('Contract Year 1 - Detail'!Q22,'Labor Categories_W_PRICES'!$B$4:$AJ$18,2,FALSE)</f>
        <v>#N/A</v>
      </c>
      <c r="R23" s="40" t="e">
        <f>HLOOKUP('Contract Year 1 - Detail'!R22,'Labor Categories_W_PRICES'!$B$4:$AJ$18,2,FALSE)</f>
        <v>#N/A</v>
      </c>
      <c r="S23" s="40" t="e">
        <f>HLOOKUP('Contract Year 1 - Detail'!S22,'Labor Categories_W_PRICES'!$B$4:$AJ$18,2,FALSE)</f>
        <v>#N/A</v>
      </c>
      <c r="T23" s="40" t="e">
        <f>HLOOKUP('Contract Year 1 -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82</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1 - Detail'!K25,'Labor Categories_W_PRICES'!$B$4:$AJ$18,2,FALSE)</f>
        <v>Junior Technician (example)</v>
      </c>
      <c r="L26" s="40" t="e">
        <f>HLOOKUP('Contract Year 1 - Detail'!L25,'Labor Categories_W_PRICES'!$B$4:$AJ$18,2,FALSE)</f>
        <v>#N/A</v>
      </c>
      <c r="M26" s="40" t="e">
        <f>HLOOKUP('Contract Year 1 - Detail'!M25,'Labor Categories_W_PRICES'!$B$4:$AJ$18,2,FALSE)</f>
        <v>#N/A</v>
      </c>
      <c r="N26" s="40" t="e">
        <f>HLOOKUP('Contract Year 1 - Detail'!N25,'Labor Categories_W_PRICES'!$B$4:$AJ$18,2,FALSE)</f>
        <v>#N/A</v>
      </c>
      <c r="O26" s="40" t="e">
        <f>HLOOKUP('Contract Year 1 - Detail'!O25,'Labor Categories_W_PRICES'!$B$4:$AJ$18,2,FALSE)</f>
        <v>#N/A</v>
      </c>
      <c r="P26" s="40" t="e">
        <f>HLOOKUP('Contract Year 1 - Detail'!P25,'Labor Categories_W_PRICES'!$B$4:$AJ$18,2,FALSE)</f>
        <v>#N/A</v>
      </c>
      <c r="Q26" s="40" t="e">
        <f>HLOOKUP('Contract Year 1 - Detail'!Q25,'Labor Categories_W_PRICES'!$B$4:$AJ$18,2,FALSE)</f>
        <v>#N/A</v>
      </c>
      <c r="R26" s="40" t="e">
        <f>HLOOKUP('Contract Year 1 - Detail'!R25,'Labor Categories_W_PRICES'!$B$4:$AJ$18,2,FALSE)</f>
        <v>#N/A</v>
      </c>
      <c r="S26" s="40" t="e">
        <f>HLOOKUP('Contract Year 1 - Detail'!S25,'Labor Categories_W_PRICES'!$B$4:$AJ$18,2,FALSE)</f>
        <v>#N/A</v>
      </c>
      <c r="T26" s="40" t="e">
        <f>HLOOKUP('Contract Year 1 -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83</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191</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100.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84</v>
      </c>
      <c r="B34" s="86" t="s">
        <v>166</v>
      </c>
      <c r="C34" s="89" t="s">
        <v>231</v>
      </c>
      <c r="D34" s="92" t="s">
        <v>155</v>
      </c>
      <c r="E34" s="95" t="s">
        <v>66</v>
      </c>
      <c r="F34" s="86">
        <v>1</v>
      </c>
      <c r="G34" s="78">
        <v>0</v>
      </c>
      <c r="H34" s="106">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93"/>
      <c r="E35" s="96"/>
      <c r="F35" s="87"/>
      <c r="G35" s="79"/>
      <c r="H35" s="107"/>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94"/>
      <c r="E36" s="97"/>
      <c r="F36" s="87"/>
      <c r="G36" s="79"/>
      <c r="H36" s="108"/>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170</v>
      </c>
      <c r="B37" s="86" t="s">
        <v>196</v>
      </c>
      <c r="C37" s="89" t="s">
        <v>266</v>
      </c>
      <c r="D37" s="112" t="s">
        <v>155</v>
      </c>
      <c r="E37" s="115" t="s">
        <v>66</v>
      </c>
      <c r="F37" s="118" t="s">
        <v>193</v>
      </c>
      <c r="G37" s="121" t="s">
        <v>194</v>
      </c>
      <c r="H37" s="78">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79"/>
      <c r="I38" s="81"/>
      <c r="J38" s="38" t="s">
        <v>51</v>
      </c>
      <c r="K38" s="40" t="str">
        <f>HLOOKUP('Contract Year 1 - Detail'!K37,'Labor Categories_W_PRICES'!$B$4:$AJ$18,2,FALSE)</f>
        <v>Junior Technician (example)</v>
      </c>
      <c r="L38" s="40" t="e">
        <f>HLOOKUP('Contract Year 1 - Detail'!L37,'Labor Categories_W_PRICES'!$B$4:$AJ$18,2,FALSE)</f>
        <v>#N/A</v>
      </c>
      <c r="M38" s="40" t="e">
        <f>HLOOKUP('Contract Year 1 - Detail'!M37,'Labor Categories_W_PRICES'!$B$4:$AJ$18,2,FALSE)</f>
        <v>#N/A</v>
      </c>
      <c r="N38" s="40" t="e">
        <f>HLOOKUP('Contract Year 1 - Detail'!N37,'Labor Categories_W_PRICES'!$B$4:$AJ$18,2,FALSE)</f>
        <v>#N/A</v>
      </c>
      <c r="O38" s="40" t="e">
        <f>HLOOKUP('Contract Year 1 - Detail'!O37,'Labor Categories_W_PRICES'!$B$4:$AJ$18,2,FALSE)</f>
        <v>#N/A</v>
      </c>
      <c r="P38" s="40" t="e">
        <f>HLOOKUP('Contract Year 1 - Detail'!P37,'Labor Categories_W_PRICES'!$B$4:$AJ$18,2,FALSE)</f>
        <v>#N/A</v>
      </c>
      <c r="Q38" s="40" t="e">
        <f>HLOOKUP('Contract Year 1 - Detail'!Q37,'Labor Categories_W_PRICES'!$B$4:$AJ$18,2,FALSE)</f>
        <v>#N/A</v>
      </c>
      <c r="R38" s="40" t="e">
        <f>HLOOKUP('Contract Year 1 - Detail'!R37,'Labor Categories_W_PRICES'!$B$4:$AJ$18,2,FALSE)</f>
        <v>#N/A</v>
      </c>
      <c r="S38" s="40" t="e">
        <f>HLOOKUP('Contract Year 1 - Detail'!S37,'Labor Categories_W_PRICES'!$B$4:$AJ$18,2,FALSE)</f>
        <v>#N/A</v>
      </c>
      <c r="T38" s="40" t="e">
        <f>HLOOKUP('Contract Year 1 - Detail'!T37,'Labor Categories_W_PRICES'!$B$4:$AJ$18,2,FALSE)</f>
        <v>#N/A</v>
      </c>
    </row>
    <row r="39" spans="1:20" ht="80.25" customHeight="1" thickTop="1" thickBot="1" x14ac:dyDescent="0.25">
      <c r="A39" s="85"/>
      <c r="B39" s="88" t="s">
        <v>155</v>
      </c>
      <c r="C39" s="91"/>
      <c r="D39" s="114"/>
      <c r="E39" s="117"/>
      <c r="F39" s="120"/>
      <c r="G39" s="123"/>
      <c r="H39" s="79"/>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192</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1 - Detail'!K40,'Labor Categories_W_PRICES'!$B$4:$AJ$18,2,FALSE)</f>
        <v>Junior Technician (example)</v>
      </c>
      <c r="L41" s="40" t="e">
        <f>HLOOKUP('Contract Year 1 - Detail'!L40,'Labor Categories_W_PRICES'!$B$4:$AJ$18,2,FALSE)</f>
        <v>#N/A</v>
      </c>
      <c r="M41" s="40" t="e">
        <f>HLOOKUP('Contract Year 1 - Detail'!M40,'Labor Categories_W_PRICES'!$B$4:$AJ$18,2,FALSE)</f>
        <v>#N/A</v>
      </c>
      <c r="N41" s="40" t="e">
        <f>HLOOKUP('Contract Year 1 - Detail'!N40,'Labor Categories_W_PRICES'!$B$4:$AJ$18,2,FALSE)</f>
        <v>#N/A</v>
      </c>
      <c r="O41" s="40" t="e">
        <f>HLOOKUP('Contract Year 1 - Detail'!O40,'Labor Categories_W_PRICES'!$B$4:$AJ$18,2,FALSE)</f>
        <v>#N/A</v>
      </c>
      <c r="P41" s="40" t="e">
        <f>HLOOKUP('Contract Year 1 - Detail'!P40,'Labor Categories_W_PRICES'!$B$4:$AJ$18,2,FALSE)</f>
        <v>#N/A</v>
      </c>
      <c r="Q41" s="40" t="e">
        <f>HLOOKUP('Contract Year 1 - Detail'!Q40,'Labor Categories_W_PRICES'!$B$4:$AJ$18,2,FALSE)</f>
        <v>#N/A</v>
      </c>
      <c r="R41" s="40" t="e">
        <f>HLOOKUP('Contract Year 1 - Detail'!R40,'Labor Categories_W_PRICES'!$B$4:$AJ$18,2,FALSE)</f>
        <v>#N/A</v>
      </c>
      <c r="S41" s="40" t="e">
        <f>HLOOKUP('Contract Year 1 - Detail'!S40,'Labor Categories_W_PRICES'!$B$4:$AJ$18,2,FALSE)</f>
        <v>#N/A</v>
      </c>
      <c r="T41" s="40" t="e">
        <f>HLOOKUP('Contract Year 1 -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233</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7" zoomScale="80" zoomScaleNormal="80" workbookViewId="0">
      <selection activeCell="C40" sqref="C40:C42"/>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109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6" t="s">
        <v>257</v>
      </c>
      <c r="C4" s="148"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7"/>
      <c r="C5" s="148"/>
      <c r="D5" s="144"/>
      <c r="E5" s="96"/>
      <c r="F5" s="147"/>
      <c r="G5" s="138"/>
      <c r="H5" s="140"/>
      <c r="I5" s="129"/>
      <c r="J5" s="53"/>
      <c r="K5" s="53"/>
      <c r="L5" s="53"/>
      <c r="M5" s="53"/>
      <c r="N5" s="53"/>
      <c r="O5" s="53"/>
      <c r="P5" s="53"/>
      <c r="Q5" s="53"/>
      <c r="R5" s="53"/>
      <c r="S5" s="53"/>
      <c r="T5" s="62"/>
    </row>
    <row r="6" spans="1:20" ht="60.75" customHeight="1" thickTop="1" thickBot="1" x14ac:dyDescent="0.25">
      <c r="A6" s="85"/>
      <c r="B6" s="88"/>
      <c r="C6" s="148"/>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171</v>
      </c>
      <c r="B7" s="86"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7"/>
      <c r="C8" s="126"/>
      <c r="D8" s="113"/>
      <c r="E8" s="96"/>
      <c r="F8" s="119"/>
      <c r="G8" s="122"/>
      <c r="H8" s="79"/>
      <c r="I8" s="81"/>
      <c r="J8" s="38" t="s">
        <v>51</v>
      </c>
      <c r="K8" s="40" t="str">
        <f>HLOOKUP('Contract Year 2 - Detail'!K7,'Labor Categories_W_PRICES'!$B$4:$AJ$18,2,FALSE)</f>
        <v>Junior Technician (example)</v>
      </c>
      <c r="L8" s="40" t="e">
        <f>HLOOKUP('Contract Year 2 - Detail'!L7,'Labor Categories_W_PRICES'!$B$4:$AJ$18,2,FALSE)</f>
        <v>#N/A</v>
      </c>
      <c r="M8" s="40" t="e">
        <f>HLOOKUP('Contract Year 2 - Detail'!M7,'Labor Categories_W_PRICES'!$B$4:$AJ$18,2,FALSE)</f>
        <v>#N/A</v>
      </c>
      <c r="N8" s="40" t="e">
        <f>HLOOKUP('Contract Year 2 - Detail'!N7,'Labor Categories_W_PRICES'!$B$4:$AJ$18,2,FALSE)</f>
        <v>#N/A</v>
      </c>
      <c r="O8" s="40" t="e">
        <f>HLOOKUP('Contract Year 2 - Detail'!O7,'Labor Categories_W_PRICES'!$B$4:$AJ$18,2,FALSE)</f>
        <v>#N/A</v>
      </c>
      <c r="P8" s="40" t="e">
        <f>HLOOKUP('Contract Year 2 - Detail'!P7,'Labor Categories_W_PRICES'!$B$4:$AJ$18,2,FALSE)</f>
        <v>#N/A</v>
      </c>
      <c r="Q8" s="40" t="e">
        <f>HLOOKUP('Contract Year 2 - Detail'!Q7,'Labor Categories_W_PRICES'!$B$4:$AJ$18,2,FALSE)</f>
        <v>#N/A</v>
      </c>
      <c r="R8" s="40" t="e">
        <f>HLOOKUP('Contract Year 2 - Detail'!R7,'Labor Categories_W_PRICES'!$B$4:$AJ$18,2,FALSE)</f>
        <v>#N/A</v>
      </c>
      <c r="S8" s="40" t="e">
        <f>HLOOKUP('Contract Year 2 - Detail'!S7,'Labor Categories_W_PRICES'!$B$4:$AJ$18,2,FALSE)</f>
        <v>#N/A</v>
      </c>
      <c r="T8" s="40" t="e">
        <f>HLOOKUP('Contract Year 2 - Detail'!T7,'Labor Categories_W_PRICES'!$B$4:$AJ$18,2,FALSE)</f>
        <v>#N/A</v>
      </c>
    </row>
    <row r="9" spans="1:20" ht="60.75" customHeight="1" thickTop="1" thickBot="1" x14ac:dyDescent="0.25">
      <c r="A9" s="85"/>
      <c r="B9" s="88"/>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197</v>
      </c>
      <c r="B10" s="87"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7"/>
      <c r="C11" s="90"/>
      <c r="D11" s="93"/>
      <c r="E11" s="96"/>
      <c r="F11" s="87"/>
      <c r="G11" s="79"/>
      <c r="H11" s="107"/>
      <c r="I11" s="81"/>
      <c r="J11" s="38" t="s">
        <v>51</v>
      </c>
      <c r="K11" s="40" t="str">
        <f>HLOOKUP('Contract Year 2 - Detail'!K10,'Labor Categories_W_PRICES'!$B$4:$AJ$18,2,FALSE)</f>
        <v>Junior Technician (example)</v>
      </c>
      <c r="L11" s="40" t="e">
        <f>HLOOKUP('Contract Year 2 - Detail'!L10,'Labor Categories_W_PRICES'!$B$4:$AJ$18,2,FALSE)</f>
        <v>#N/A</v>
      </c>
      <c r="M11" s="40" t="e">
        <f>HLOOKUP('Contract Year 2 - Detail'!M10,'Labor Categories_W_PRICES'!$B$4:$AJ$18,2,FALSE)</f>
        <v>#N/A</v>
      </c>
      <c r="N11" s="40" t="e">
        <f>HLOOKUP('Contract Year 2 - Detail'!N10,'Labor Categories_W_PRICES'!$B$4:$AJ$18,2,FALSE)</f>
        <v>#N/A</v>
      </c>
      <c r="O11" s="40" t="e">
        <f>HLOOKUP('Contract Year 2 - Detail'!O10,'Labor Categories_W_PRICES'!$B$4:$AJ$18,2,FALSE)</f>
        <v>#N/A</v>
      </c>
      <c r="P11" s="40" t="e">
        <f>HLOOKUP('Contract Year 2 - Detail'!P10,'Labor Categories_W_PRICES'!$B$4:$AJ$18,2,FALSE)</f>
        <v>#N/A</v>
      </c>
      <c r="Q11" s="40" t="e">
        <f>HLOOKUP('Contract Year 2 - Detail'!Q10,'Labor Categories_W_PRICES'!$B$4:$AJ$18,2,FALSE)</f>
        <v>#N/A</v>
      </c>
      <c r="R11" s="40" t="e">
        <f>HLOOKUP('Contract Year 2 - Detail'!R10,'Labor Categories_W_PRICES'!$B$4:$AJ$18,2,FALSE)</f>
        <v>#N/A</v>
      </c>
      <c r="S11" s="40" t="e">
        <f>HLOOKUP('Contract Year 2 - Detail'!S10,'Labor Categories_W_PRICES'!$B$4:$AJ$18,2,FALSE)</f>
        <v>#N/A</v>
      </c>
      <c r="T11" s="40" t="e">
        <f>HLOOKUP('Contract Year 2 - Detail'!T10,'Labor Categories_W_PRICES'!$B$4:$AJ$18,2,FALSE)</f>
        <v>#N/A</v>
      </c>
    </row>
    <row r="12" spans="1:20" ht="60.75" customHeight="1" thickTop="1" thickBot="1" x14ac:dyDescent="0.25">
      <c r="A12" s="85"/>
      <c r="B12" s="88"/>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85</v>
      </c>
      <c r="B13" s="87" t="s">
        <v>154</v>
      </c>
      <c r="C13" s="142"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142"/>
      <c r="D14" s="113"/>
      <c r="E14" s="96"/>
      <c r="F14" s="87"/>
      <c r="G14" s="79"/>
      <c r="H14" s="107"/>
      <c r="I14" s="81"/>
      <c r="J14" s="38" t="s">
        <v>51</v>
      </c>
      <c r="K14" s="40" t="str">
        <f>HLOOKUP('Contract Year 2 - Detail'!K13,'Labor Categories_W_PRICES'!$B$4:$AJ$18,2,FALSE)</f>
        <v>Junior Technician (example)</v>
      </c>
      <c r="L14" s="40" t="e">
        <f>HLOOKUP('Contract Year 2 - Detail'!L13,'Labor Categories_W_PRICES'!$B$4:$AJ$18,2,FALSE)</f>
        <v>#N/A</v>
      </c>
      <c r="M14" s="40" t="e">
        <f>HLOOKUP('Contract Year 2 - Detail'!M13,'Labor Categories_W_PRICES'!$B$4:$AJ$18,2,FALSE)</f>
        <v>#N/A</v>
      </c>
      <c r="N14" s="40" t="e">
        <f>HLOOKUP('Contract Year 2 - Detail'!N13,'Labor Categories_W_PRICES'!$B$4:$AJ$18,2,FALSE)</f>
        <v>#N/A</v>
      </c>
      <c r="O14" s="40" t="e">
        <f>HLOOKUP('Contract Year 2 - Detail'!O13,'Labor Categories_W_PRICES'!$B$4:$AJ$18,2,FALSE)</f>
        <v>#N/A</v>
      </c>
      <c r="P14" s="40" t="e">
        <f>HLOOKUP('Contract Year 2 - Detail'!P13,'Labor Categories_W_PRICES'!$B$4:$AJ$18,2,FALSE)</f>
        <v>#N/A</v>
      </c>
      <c r="Q14" s="40" t="e">
        <f>HLOOKUP('Contract Year 2 - Detail'!Q13,'Labor Categories_W_PRICES'!$B$4:$AJ$18,2,FALSE)</f>
        <v>#N/A</v>
      </c>
      <c r="R14" s="40" t="e">
        <f>HLOOKUP('Contract Year 2 - Detail'!R13,'Labor Categories_W_PRICES'!$B$4:$AJ$18,2,FALSE)</f>
        <v>#N/A</v>
      </c>
      <c r="S14" s="40" t="e">
        <f>HLOOKUP('Contract Year 2 - Detail'!S13,'Labor Categories_W_PRICES'!$B$4:$AJ$18,2,FALSE)</f>
        <v>#N/A</v>
      </c>
      <c r="T14" s="40" t="e">
        <f>HLOOKUP('Contract Year 2 - Detail'!T13,'Labor Categories_W_PRICES'!$B$4:$AJ$18,2,FALSE)</f>
        <v>#N/A</v>
      </c>
    </row>
    <row r="15" spans="1:20" ht="60.75" customHeight="1" thickTop="1" thickBot="1" x14ac:dyDescent="0.25">
      <c r="A15" s="85"/>
      <c r="B15" s="88"/>
      <c r="C15" s="142"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86</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2 - Detail'!K16,'Labor Categories_W_PRICES'!$B$4:$AJ$18,2,FALSE)</f>
        <v>Junior Technician (example)</v>
      </c>
      <c r="L17" s="40" t="e">
        <f>HLOOKUP('Contract Year 2 - Detail'!L16,'Labor Categories_W_PRICES'!$B$4:$AJ$18,2,FALSE)</f>
        <v>#N/A</v>
      </c>
      <c r="M17" s="40" t="e">
        <f>HLOOKUP('Contract Year 2 - Detail'!M16,'Labor Categories_W_PRICES'!$B$4:$AJ$18,2,FALSE)</f>
        <v>#N/A</v>
      </c>
      <c r="N17" s="40" t="e">
        <f>HLOOKUP('Contract Year 2 - Detail'!N16,'Labor Categories_W_PRICES'!$B$4:$AJ$18,2,FALSE)</f>
        <v>#N/A</v>
      </c>
      <c r="O17" s="40" t="e">
        <f>HLOOKUP('Contract Year 2 - Detail'!O16,'Labor Categories_W_PRICES'!$B$4:$AJ$18,2,FALSE)</f>
        <v>#N/A</v>
      </c>
      <c r="P17" s="40" t="e">
        <f>HLOOKUP('Contract Year 2 - Detail'!P16,'Labor Categories_W_PRICES'!$B$4:$AJ$18,2,FALSE)</f>
        <v>#N/A</v>
      </c>
      <c r="Q17" s="40" t="e">
        <f>HLOOKUP('Contract Year 2 - Detail'!Q16,'Labor Categories_W_PRICES'!$B$4:$AJ$18,2,FALSE)</f>
        <v>#N/A</v>
      </c>
      <c r="R17" s="40" t="e">
        <f>HLOOKUP('Contract Year 2 - Detail'!R16,'Labor Categories_W_PRICES'!$B$4:$AJ$18,2,FALSE)</f>
        <v>#N/A</v>
      </c>
      <c r="S17" s="40" t="e">
        <f>HLOOKUP('Contract Year 2 - Detail'!S16,'Labor Categories_W_PRICES'!$B$4:$AJ$18,2,FALSE)</f>
        <v>#N/A</v>
      </c>
      <c r="T17" s="40" t="e">
        <f>HLOOKUP('Contract Year 2 -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87</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2 - Detail'!K19,'Labor Categories_W_PRICES'!$B$4:$AJ$18,2,FALSE)</f>
        <v>Junior Technician (example)</v>
      </c>
      <c r="L20" s="40" t="e">
        <f>HLOOKUP('Contract Year 2 - Detail'!L19,'Labor Categories_W_PRICES'!$B$4:$AJ$18,2,FALSE)</f>
        <v>#N/A</v>
      </c>
      <c r="M20" s="40" t="e">
        <f>HLOOKUP('Contract Year 2 - Detail'!M19,'Labor Categories_W_PRICES'!$B$4:$AJ$18,2,FALSE)</f>
        <v>#N/A</v>
      </c>
      <c r="N20" s="40" t="e">
        <f>HLOOKUP('Contract Year 2 - Detail'!N19,'Labor Categories_W_PRICES'!$B$4:$AJ$18,2,FALSE)</f>
        <v>#N/A</v>
      </c>
      <c r="O20" s="40" t="e">
        <f>HLOOKUP('Contract Year 2 - Detail'!O19,'Labor Categories_W_PRICES'!$B$4:$AJ$18,2,FALSE)</f>
        <v>#N/A</v>
      </c>
      <c r="P20" s="40" t="e">
        <f>HLOOKUP('Contract Year 2 - Detail'!P19,'Labor Categories_W_PRICES'!$B$4:$AJ$18,2,FALSE)</f>
        <v>#N/A</v>
      </c>
      <c r="Q20" s="40" t="e">
        <f>HLOOKUP('Contract Year 2 - Detail'!Q19,'Labor Categories_W_PRICES'!$B$4:$AJ$18,2,FALSE)</f>
        <v>#N/A</v>
      </c>
      <c r="R20" s="40" t="e">
        <f>HLOOKUP('Contract Year 2 - Detail'!R19,'Labor Categories_W_PRICES'!$B$4:$AJ$18,2,FALSE)</f>
        <v>#N/A</v>
      </c>
      <c r="S20" s="40" t="e">
        <f>HLOOKUP('Contract Year 2 - Detail'!S19,'Labor Categories_W_PRICES'!$B$4:$AJ$18,2,FALSE)</f>
        <v>#N/A</v>
      </c>
      <c r="T20" s="40" t="e">
        <f>HLOOKUP('Contract Year 2 -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88</v>
      </c>
      <c r="B22" s="86" t="s">
        <v>159</v>
      </c>
      <c r="C22" s="142"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142"/>
      <c r="D23" s="93"/>
      <c r="E23" s="96"/>
      <c r="F23" s="87"/>
      <c r="G23" s="79"/>
      <c r="H23" s="107"/>
      <c r="I23" s="81"/>
      <c r="J23" s="38" t="s">
        <v>51</v>
      </c>
      <c r="K23" s="40" t="str">
        <f>HLOOKUP('Contract Year 2 - Detail'!K22,'Labor Categories_W_PRICES'!$B$4:$AJ$18,2,FALSE)</f>
        <v>Junior Technician (example)</v>
      </c>
      <c r="L23" s="40" t="e">
        <f>HLOOKUP('Contract Year 2 - Detail'!L22,'Labor Categories_W_PRICES'!$B$4:$AJ$18,2,FALSE)</f>
        <v>#N/A</v>
      </c>
      <c r="M23" s="40" t="e">
        <f>HLOOKUP('Contract Year 2 - Detail'!M22,'Labor Categories_W_PRICES'!$B$4:$AJ$18,2,FALSE)</f>
        <v>#N/A</v>
      </c>
      <c r="N23" s="40" t="e">
        <f>HLOOKUP('Contract Year 2 - Detail'!N22,'Labor Categories_W_PRICES'!$B$4:$AJ$18,2,FALSE)</f>
        <v>#N/A</v>
      </c>
      <c r="O23" s="40" t="e">
        <f>HLOOKUP('Contract Year 2 - Detail'!O22,'Labor Categories_W_PRICES'!$B$4:$AJ$18,2,FALSE)</f>
        <v>#N/A</v>
      </c>
      <c r="P23" s="40" t="e">
        <f>HLOOKUP('Contract Year 2 - Detail'!P22,'Labor Categories_W_PRICES'!$B$4:$AJ$18,2,FALSE)</f>
        <v>#N/A</v>
      </c>
      <c r="Q23" s="40" t="e">
        <f>HLOOKUP('Contract Year 2 - Detail'!Q22,'Labor Categories_W_PRICES'!$B$4:$AJ$18,2,FALSE)</f>
        <v>#N/A</v>
      </c>
      <c r="R23" s="40" t="e">
        <f>HLOOKUP('Contract Year 2 - Detail'!R22,'Labor Categories_W_PRICES'!$B$4:$AJ$18,2,FALSE)</f>
        <v>#N/A</v>
      </c>
      <c r="S23" s="40" t="e">
        <f>HLOOKUP('Contract Year 2 - Detail'!S22,'Labor Categories_W_PRICES'!$B$4:$AJ$18,2,FALSE)</f>
        <v>#N/A</v>
      </c>
      <c r="T23" s="40" t="e">
        <f>HLOOKUP('Contract Year 2 - Detail'!T22,'Labor Categories_W_PRICES'!$B$4:$AJ$18,2,FALSE)</f>
        <v>#N/A</v>
      </c>
    </row>
    <row r="24" spans="1:20" ht="60.75" customHeight="1" thickTop="1" thickBot="1" x14ac:dyDescent="0.25">
      <c r="A24" s="85"/>
      <c r="B24" s="88"/>
      <c r="C24" s="142"/>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89</v>
      </c>
      <c r="B25" s="86" t="s">
        <v>153</v>
      </c>
      <c r="C25" s="142"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142"/>
      <c r="D26" s="113"/>
      <c r="E26" s="96"/>
      <c r="F26" s="87"/>
      <c r="G26" s="79"/>
      <c r="H26" s="107"/>
      <c r="I26" s="81"/>
      <c r="J26" s="38" t="s">
        <v>51</v>
      </c>
      <c r="K26" s="40" t="str">
        <f>HLOOKUP('Contract Year 2 - Detail'!K25,'Labor Categories_W_PRICES'!$B$4:$AJ$18,2,FALSE)</f>
        <v>Junior Technician (example)</v>
      </c>
      <c r="L26" s="40" t="e">
        <f>HLOOKUP('Contract Year 2 - Detail'!L25,'Labor Categories_W_PRICES'!$B$4:$AJ$18,2,FALSE)</f>
        <v>#N/A</v>
      </c>
      <c r="M26" s="40" t="e">
        <f>HLOOKUP('Contract Year 2 - Detail'!M25,'Labor Categories_W_PRICES'!$B$4:$AJ$18,2,FALSE)</f>
        <v>#N/A</v>
      </c>
      <c r="N26" s="40" t="e">
        <f>HLOOKUP('Contract Year 2 - Detail'!N25,'Labor Categories_W_PRICES'!$B$4:$AJ$18,2,FALSE)</f>
        <v>#N/A</v>
      </c>
      <c r="O26" s="40" t="e">
        <f>HLOOKUP('Contract Year 2 - Detail'!O25,'Labor Categories_W_PRICES'!$B$4:$AJ$18,2,FALSE)</f>
        <v>#N/A</v>
      </c>
      <c r="P26" s="40" t="e">
        <f>HLOOKUP('Contract Year 2 - Detail'!P25,'Labor Categories_W_PRICES'!$B$4:$AJ$18,2,FALSE)</f>
        <v>#N/A</v>
      </c>
      <c r="Q26" s="40" t="e">
        <f>HLOOKUP('Contract Year 2 - Detail'!Q25,'Labor Categories_W_PRICES'!$B$4:$AJ$18,2,FALSE)</f>
        <v>#N/A</v>
      </c>
      <c r="R26" s="40" t="e">
        <f>HLOOKUP('Contract Year 2 - Detail'!R25,'Labor Categories_W_PRICES'!$B$4:$AJ$18,2,FALSE)</f>
        <v>#N/A</v>
      </c>
      <c r="S26" s="40" t="e">
        <f>HLOOKUP('Contract Year 2 - Detail'!S25,'Labor Categories_W_PRICES'!$B$4:$AJ$18,2,FALSE)</f>
        <v>#N/A</v>
      </c>
      <c r="T26" s="40" t="e">
        <f>HLOOKUP('Contract Year 2 - Detail'!T25,'Labor Categories_W_PRICES'!$B$4:$AJ$18,2,FALSE)</f>
        <v>#N/A</v>
      </c>
    </row>
    <row r="27" spans="1:20" ht="60.75" customHeight="1" thickTop="1" thickBot="1" x14ac:dyDescent="0.25">
      <c r="A27" s="85"/>
      <c r="B27" s="88"/>
      <c r="C27" s="142"/>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90</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198</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75.7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91</v>
      </c>
      <c r="B34" s="86" t="s">
        <v>166</v>
      </c>
      <c r="C34" s="142"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142"/>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142"/>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172</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2 - Detail'!K37,'Labor Categories_W_PRICES'!$B$4:$AJ$18,2,FALSE)</f>
        <v>Junior Technician (example)</v>
      </c>
      <c r="L38" s="40" t="e">
        <f>HLOOKUP('Contract Year 2 - Detail'!L37,'Labor Categories_W_PRICES'!$B$4:$AJ$18,2,FALSE)</f>
        <v>#N/A</v>
      </c>
      <c r="M38" s="40" t="e">
        <f>HLOOKUP('Contract Year 2 - Detail'!M37,'Labor Categories_W_PRICES'!$B$4:$AJ$18,2,FALSE)</f>
        <v>#N/A</v>
      </c>
      <c r="N38" s="40" t="e">
        <f>HLOOKUP('Contract Year 2 - Detail'!N37,'Labor Categories_W_PRICES'!$B$4:$AJ$18,2,FALSE)</f>
        <v>#N/A</v>
      </c>
      <c r="O38" s="40" t="e">
        <f>HLOOKUP('Contract Year 2 - Detail'!O37,'Labor Categories_W_PRICES'!$B$4:$AJ$18,2,FALSE)</f>
        <v>#N/A</v>
      </c>
      <c r="P38" s="40" t="e">
        <f>HLOOKUP('Contract Year 2 - Detail'!P37,'Labor Categories_W_PRICES'!$B$4:$AJ$18,2,FALSE)</f>
        <v>#N/A</v>
      </c>
      <c r="Q38" s="40" t="e">
        <f>HLOOKUP('Contract Year 2 - Detail'!Q37,'Labor Categories_W_PRICES'!$B$4:$AJ$18,2,FALSE)</f>
        <v>#N/A</v>
      </c>
      <c r="R38" s="40" t="e">
        <f>HLOOKUP('Contract Year 2 - Detail'!R37,'Labor Categories_W_PRICES'!$B$4:$AJ$18,2,FALSE)</f>
        <v>#N/A</v>
      </c>
      <c r="S38" s="40" t="e">
        <f>HLOOKUP('Contract Year 2 - Detail'!S37,'Labor Categories_W_PRICES'!$B$4:$AJ$18,2,FALSE)</f>
        <v>#N/A</v>
      </c>
      <c r="T38" s="40" t="e">
        <f>HLOOKUP('Contract Year 2 -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199</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2 - Detail'!K40,'Labor Categories_W_PRICES'!$B$4:$AJ$18,2,FALSE)</f>
        <v>Junior Technician (example)</v>
      </c>
      <c r="L41" s="40" t="e">
        <f>HLOOKUP('Contract Year 2 - Detail'!L40,'Labor Categories_W_PRICES'!$B$4:$AJ$18,2,FALSE)</f>
        <v>#N/A</v>
      </c>
      <c r="M41" s="40" t="e">
        <f>HLOOKUP('Contract Year 2 - Detail'!M40,'Labor Categories_W_PRICES'!$B$4:$AJ$18,2,FALSE)</f>
        <v>#N/A</v>
      </c>
      <c r="N41" s="40" t="e">
        <f>HLOOKUP('Contract Year 2 - Detail'!N40,'Labor Categories_W_PRICES'!$B$4:$AJ$18,2,FALSE)</f>
        <v>#N/A</v>
      </c>
      <c r="O41" s="40" t="e">
        <f>HLOOKUP('Contract Year 2 - Detail'!O40,'Labor Categories_W_PRICES'!$B$4:$AJ$18,2,FALSE)</f>
        <v>#N/A</v>
      </c>
      <c r="P41" s="40" t="e">
        <f>HLOOKUP('Contract Year 2 - Detail'!P40,'Labor Categories_W_PRICES'!$B$4:$AJ$18,2,FALSE)</f>
        <v>#N/A</v>
      </c>
      <c r="Q41" s="40" t="e">
        <f>HLOOKUP('Contract Year 2 - Detail'!Q40,'Labor Categories_W_PRICES'!$B$4:$AJ$18,2,FALSE)</f>
        <v>#N/A</v>
      </c>
      <c r="R41" s="40" t="e">
        <f>HLOOKUP('Contract Year 2 - Detail'!R40,'Labor Categories_W_PRICES'!$B$4:$AJ$18,2,FALSE)</f>
        <v>#N/A</v>
      </c>
      <c r="S41" s="40" t="e">
        <f>HLOOKUP('Contract Year 2 - Detail'!S40,'Labor Categories_W_PRICES'!$B$4:$AJ$18,2,FALSE)</f>
        <v>#N/A</v>
      </c>
      <c r="T41" s="40" t="e">
        <f>HLOOKUP('Contract Year 2 -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234</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1.886718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173</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3 - Detail'!K7,'Labor Categories_W_PRICES'!$B$4:$AJ$18,2,FALSE)</f>
        <v>Junior Technician (example)</v>
      </c>
      <c r="L8" s="40" t="e">
        <f>HLOOKUP('Contract Year 3 - Detail'!L7,'Labor Categories_W_PRICES'!$B$4:$AJ$18,2,FALSE)</f>
        <v>#N/A</v>
      </c>
      <c r="M8" s="40" t="e">
        <f>HLOOKUP('Contract Year 3 - Detail'!M7,'Labor Categories_W_PRICES'!$B$4:$AJ$18,2,FALSE)</f>
        <v>#N/A</v>
      </c>
      <c r="N8" s="40" t="e">
        <f>HLOOKUP('Contract Year 3 - Detail'!N7,'Labor Categories_W_PRICES'!$B$4:$AJ$18,2,FALSE)</f>
        <v>#N/A</v>
      </c>
      <c r="O8" s="40" t="e">
        <f>HLOOKUP('Contract Year 3 - Detail'!O7,'Labor Categories_W_PRICES'!$B$4:$AJ$18,2,FALSE)</f>
        <v>#N/A</v>
      </c>
      <c r="P8" s="40" t="e">
        <f>HLOOKUP('Contract Year 3 - Detail'!P7,'Labor Categories_W_PRICES'!$B$4:$AJ$18,2,FALSE)</f>
        <v>#N/A</v>
      </c>
      <c r="Q8" s="40" t="e">
        <f>HLOOKUP('Contract Year 3 - Detail'!Q7,'Labor Categories_W_PRICES'!$B$4:$AJ$18,2,FALSE)</f>
        <v>#N/A</v>
      </c>
      <c r="R8" s="40" t="e">
        <f>HLOOKUP('Contract Year 3 - Detail'!R7,'Labor Categories_W_PRICES'!$B$4:$AJ$18,2,FALSE)</f>
        <v>#N/A</v>
      </c>
      <c r="S8" s="40" t="e">
        <f>HLOOKUP('Contract Year 3 - Detail'!S7,'Labor Categories_W_PRICES'!$B$4:$AJ$18,2,FALSE)</f>
        <v>#N/A</v>
      </c>
      <c r="T8" s="40" t="e">
        <f>HLOOKUP('Contract Year 3 -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200</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3 - Detail'!K10,'Labor Categories_W_PRICES'!$B$4:$AJ$18,2,FALSE)</f>
        <v>Junior Technician (example)</v>
      </c>
      <c r="L11" s="40" t="e">
        <f>HLOOKUP('Contract Year 3 - Detail'!L10,'Labor Categories_W_PRICES'!$B$4:$AJ$18,2,FALSE)</f>
        <v>#N/A</v>
      </c>
      <c r="M11" s="40" t="e">
        <f>HLOOKUP('Contract Year 3 - Detail'!M10,'Labor Categories_W_PRICES'!$B$4:$AJ$18,2,FALSE)</f>
        <v>#N/A</v>
      </c>
      <c r="N11" s="40" t="e">
        <f>HLOOKUP('Contract Year 3 - Detail'!N10,'Labor Categories_W_PRICES'!$B$4:$AJ$18,2,FALSE)</f>
        <v>#N/A</v>
      </c>
      <c r="O11" s="40" t="e">
        <f>HLOOKUP('Contract Year 3 - Detail'!O10,'Labor Categories_W_PRICES'!$B$4:$AJ$18,2,FALSE)</f>
        <v>#N/A</v>
      </c>
      <c r="P11" s="40" t="e">
        <f>HLOOKUP('Contract Year 3 - Detail'!P10,'Labor Categories_W_PRICES'!$B$4:$AJ$18,2,FALSE)</f>
        <v>#N/A</v>
      </c>
      <c r="Q11" s="40" t="e">
        <f>HLOOKUP('Contract Year 3 - Detail'!Q10,'Labor Categories_W_PRICES'!$B$4:$AJ$18,2,FALSE)</f>
        <v>#N/A</v>
      </c>
      <c r="R11" s="40" t="e">
        <f>HLOOKUP('Contract Year 3 - Detail'!R10,'Labor Categories_W_PRICES'!$B$4:$AJ$18,2,FALSE)</f>
        <v>#N/A</v>
      </c>
      <c r="S11" s="40" t="e">
        <f>HLOOKUP('Contract Year 3 - Detail'!S10,'Labor Categories_W_PRICES'!$B$4:$AJ$18,2,FALSE)</f>
        <v>#N/A</v>
      </c>
      <c r="T11" s="40" t="e">
        <f>HLOOKUP('Contract Year 3 -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92</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3 - Detail'!K13,'Labor Categories_W_PRICES'!$B$4:$AJ$18,2,FALSE)</f>
        <v>Junior Technician (example)</v>
      </c>
      <c r="L14" s="40" t="e">
        <f>HLOOKUP('Contract Year 3 - Detail'!L13,'Labor Categories_W_PRICES'!$B$4:$AJ$18,2,FALSE)</f>
        <v>#N/A</v>
      </c>
      <c r="M14" s="40" t="e">
        <f>HLOOKUP('Contract Year 3 - Detail'!M13,'Labor Categories_W_PRICES'!$B$4:$AJ$18,2,FALSE)</f>
        <v>#N/A</v>
      </c>
      <c r="N14" s="40" t="e">
        <f>HLOOKUP('Contract Year 3 - Detail'!N13,'Labor Categories_W_PRICES'!$B$4:$AJ$18,2,FALSE)</f>
        <v>#N/A</v>
      </c>
      <c r="O14" s="40" t="e">
        <f>HLOOKUP('Contract Year 3 - Detail'!O13,'Labor Categories_W_PRICES'!$B$4:$AJ$18,2,FALSE)</f>
        <v>#N/A</v>
      </c>
      <c r="P14" s="40" t="e">
        <f>HLOOKUP('Contract Year 3 - Detail'!P13,'Labor Categories_W_PRICES'!$B$4:$AJ$18,2,FALSE)</f>
        <v>#N/A</v>
      </c>
      <c r="Q14" s="40" t="e">
        <f>HLOOKUP('Contract Year 3 - Detail'!Q13,'Labor Categories_W_PRICES'!$B$4:$AJ$18,2,FALSE)</f>
        <v>#N/A</v>
      </c>
      <c r="R14" s="40" t="e">
        <f>HLOOKUP('Contract Year 3 - Detail'!R13,'Labor Categories_W_PRICES'!$B$4:$AJ$18,2,FALSE)</f>
        <v>#N/A</v>
      </c>
      <c r="S14" s="40" t="e">
        <f>HLOOKUP('Contract Year 3 - Detail'!S13,'Labor Categories_W_PRICES'!$B$4:$AJ$18,2,FALSE)</f>
        <v>#N/A</v>
      </c>
      <c r="T14" s="40" t="e">
        <f>HLOOKUP('Contract Year 3 -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93</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3 - Detail'!K16,'Labor Categories_W_PRICES'!$B$4:$AJ$18,2,FALSE)</f>
        <v>Junior Technician (example)</v>
      </c>
      <c r="L17" s="40" t="e">
        <f>HLOOKUP('Contract Year 3 - Detail'!L16,'Labor Categories_W_PRICES'!$B$4:$AJ$18,2,FALSE)</f>
        <v>#N/A</v>
      </c>
      <c r="M17" s="40" t="e">
        <f>HLOOKUP('Contract Year 3 - Detail'!M16,'Labor Categories_W_PRICES'!$B$4:$AJ$18,2,FALSE)</f>
        <v>#N/A</v>
      </c>
      <c r="N17" s="40" t="e">
        <f>HLOOKUP('Contract Year 3 - Detail'!N16,'Labor Categories_W_PRICES'!$B$4:$AJ$18,2,FALSE)</f>
        <v>#N/A</v>
      </c>
      <c r="O17" s="40" t="e">
        <f>HLOOKUP('Contract Year 3 - Detail'!O16,'Labor Categories_W_PRICES'!$B$4:$AJ$18,2,FALSE)</f>
        <v>#N/A</v>
      </c>
      <c r="P17" s="40" t="e">
        <f>HLOOKUP('Contract Year 3 - Detail'!P16,'Labor Categories_W_PRICES'!$B$4:$AJ$18,2,FALSE)</f>
        <v>#N/A</v>
      </c>
      <c r="Q17" s="40" t="e">
        <f>HLOOKUP('Contract Year 3 - Detail'!Q16,'Labor Categories_W_PRICES'!$B$4:$AJ$18,2,FALSE)</f>
        <v>#N/A</v>
      </c>
      <c r="R17" s="40" t="e">
        <f>HLOOKUP('Contract Year 3 - Detail'!R16,'Labor Categories_W_PRICES'!$B$4:$AJ$18,2,FALSE)</f>
        <v>#N/A</v>
      </c>
      <c r="S17" s="40" t="e">
        <f>HLOOKUP('Contract Year 3 - Detail'!S16,'Labor Categories_W_PRICES'!$B$4:$AJ$18,2,FALSE)</f>
        <v>#N/A</v>
      </c>
      <c r="T17" s="40" t="e">
        <f>HLOOKUP('Contract Year 3 -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94</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3 - Detail'!K19,'Labor Categories_W_PRICES'!$B$4:$AJ$18,2,FALSE)</f>
        <v>Junior Technician (example)</v>
      </c>
      <c r="L20" s="40" t="e">
        <f>HLOOKUP('Contract Year 3 - Detail'!L19,'Labor Categories_W_PRICES'!$B$4:$AJ$18,2,FALSE)</f>
        <v>#N/A</v>
      </c>
      <c r="M20" s="40" t="e">
        <f>HLOOKUP('Contract Year 3 - Detail'!M19,'Labor Categories_W_PRICES'!$B$4:$AJ$18,2,FALSE)</f>
        <v>#N/A</v>
      </c>
      <c r="N20" s="40" t="e">
        <f>HLOOKUP('Contract Year 3 - Detail'!N19,'Labor Categories_W_PRICES'!$B$4:$AJ$18,2,FALSE)</f>
        <v>#N/A</v>
      </c>
      <c r="O20" s="40" t="e">
        <f>HLOOKUP('Contract Year 3 - Detail'!O19,'Labor Categories_W_PRICES'!$B$4:$AJ$18,2,FALSE)</f>
        <v>#N/A</v>
      </c>
      <c r="P20" s="40" t="e">
        <f>HLOOKUP('Contract Year 3 - Detail'!P19,'Labor Categories_W_PRICES'!$B$4:$AJ$18,2,FALSE)</f>
        <v>#N/A</v>
      </c>
      <c r="Q20" s="40" t="e">
        <f>HLOOKUP('Contract Year 3 - Detail'!Q19,'Labor Categories_W_PRICES'!$B$4:$AJ$18,2,FALSE)</f>
        <v>#N/A</v>
      </c>
      <c r="R20" s="40" t="e">
        <f>HLOOKUP('Contract Year 3 - Detail'!R19,'Labor Categories_W_PRICES'!$B$4:$AJ$18,2,FALSE)</f>
        <v>#N/A</v>
      </c>
      <c r="S20" s="40" t="e">
        <f>HLOOKUP('Contract Year 3 - Detail'!S19,'Labor Categories_W_PRICES'!$B$4:$AJ$18,2,FALSE)</f>
        <v>#N/A</v>
      </c>
      <c r="T20" s="40" t="e">
        <f>HLOOKUP('Contract Year 3 -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95</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3 - Detail'!K22,'Labor Categories_W_PRICES'!$B$4:$AJ$18,2,FALSE)</f>
        <v>Junior Technician (example)</v>
      </c>
      <c r="L23" s="40" t="e">
        <f>HLOOKUP('Contract Year 3 - Detail'!L22,'Labor Categories_W_PRICES'!$B$4:$AJ$18,2,FALSE)</f>
        <v>#N/A</v>
      </c>
      <c r="M23" s="40" t="e">
        <f>HLOOKUP('Contract Year 3 - Detail'!M22,'Labor Categories_W_PRICES'!$B$4:$AJ$18,2,FALSE)</f>
        <v>#N/A</v>
      </c>
      <c r="N23" s="40" t="e">
        <f>HLOOKUP('Contract Year 3 - Detail'!N22,'Labor Categories_W_PRICES'!$B$4:$AJ$18,2,FALSE)</f>
        <v>#N/A</v>
      </c>
      <c r="O23" s="40" t="e">
        <f>HLOOKUP('Contract Year 3 - Detail'!O22,'Labor Categories_W_PRICES'!$B$4:$AJ$18,2,FALSE)</f>
        <v>#N/A</v>
      </c>
      <c r="P23" s="40" t="e">
        <f>HLOOKUP('Contract Year 3 - Detail'!P22,'Labor Categories_W_PRICES'!$B$4:$AJ$18,2,FALSE)</f>
        <v>#N/A</v>
      </c>
      <c r="Q23" s="40" t="e">
        <f>HLOOKUP('Contract Year 3 - Detail'!Q22,'Labor Categories_W_PRICES'!$B$4:$AJ$18,2,FALSE)</f>
        <v>#N/A</v>
      </c>
      <c r="R23" s="40" t="e">
        <f>HLOOKUP('Contract Year 3 - Detail'!R22,'Labor Categories_W_PRICES'!$B$4:$AJ$18,2,FALSE)</f>
        <v>#N/A</v>
      </c>
      <c r="S23" s="40" t="e">
        <f>HLOOKUP('Contract Year 3 - Detail'!S22,'Labor Categories_W_PRICES'!$B$4:$AJ$18,2,FALSE)</f>
        <v>#N/A</v>
      </c>
      <c r="T23" s="40" t="e">
        <f>HLOOKUP('Contract Year 3 -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96</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3 - Detail'!K25,'Labor Categories_W_PRICES'!$B$4:$AJ$18,2,FALSE)</f>
        <v>Junior Technician (example)</v>
      </c>
      <c r="L26" s="40" t="e">
        <f>HLOOKUP('Contract Year 3 - Detail'!L25,'Labor Categories_W_PRICES'!$B$4:$AJ$18,2,FALSE)</f>
        <v>#N/A</v>
      </c>
      <c r="M26" s="40" t="e">
        <f>HLOOKUP('Contract Year 3 - Detail'!M25,'Labor Categories_W_PRICES'!$B$4:$AJ$18,2,FALSE)</f>
        <v>#N/A</v>
      </c>
      <c r="N26" s="40" t="e">
        <f>HLOOKUP('Contract Year 3 - Detail'!N25,'Labor Categories_W_PRICES'!$B$4:$AJ$18,2,FALSE)</f>
        <v>#N/A</v>
      </c>
      <c r="O26" s="40" t="e">
        <f>HLOOKUP('Contract Year 3 - Detail'!O25,'Labor Categories_W_PRICES'!$B$4:$AJ$18,2,FALSE)</f>
        <v>#N/A</v>
      </c>
      <c r="P26" s="40" t="e">
        <f>HLOOKUP('Contract Year 3 - Detail'!P25,'Labor Categories_W_PRICES'!$B$4:$AJ$18,2,FALSE)</f>
        <v>#N/A</v>
      </c>
      <c r="Q26" s="40" t="e">
        <f>HLOOKUP('Contract Year 3 - Detail'!Q25,'Labor Categories_W_PRICES'!$B$4:$AJ$18,2,FALSE)</f>
        <v>#N/A</v>
      </c>
      <c r="R26" s="40" t="e">
        <f>HLOOKUP('Contract Year 3 - Detail'!R25,'Labor Categories_W_PRICES'!$B$4:$AJ$18,2,FALSE)</f>
        <v>#N/A</v>
      </c>
      <c r="S26" s="40" t="e">
        <f>HLOOKUP('Contract Year 3 - Detail'!S25,'Labor Categories_W_PRICES'!$B$4:$AJ$18,2,FALSE)</f>
        <v>#N/A</v>
      </c>
      <c r="T26" s="40" t="e">
        <f>HLOOKUP('Contract Year 3 -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97</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201</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9.2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98</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174</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3 - Detail'!K37,'Labor Categories_W_PRICES'!$B$4:$AJ$18,2,FALSE)</f>
        <v>Junior Technician (example)</v>
      </c>
      <c r="L38" s="40" t="e">
        <f>HLOOKUP('Contract Year 3 - Detail'!L37,'Labor Categories_W_PRICES'!$B$4:$AJ$18,2,FALSE)</f>
        <v>#N/A</v>
      </c>
      <c r="M38" s="40" t="e">
        <f>HLOOKUP('Contract Year 3 - Detail'!M37,'Labor Categories_W_PRICES'!$B$4:$AJ$18,2,FALSE)</f>
        <v>#N/A</v>
      </c>
      <c r="N38" s="40" t="e">
        <f>HLOOKUP('Contract Year 3 - Detail'!N37,'Labor Categories_W_PRICES'!$B$4:$AJ$18,2,FALSE)</f>
        <v>#N/A</v>
      </c>
      <c r="O38" s="40" t="e">
        <f>HLOOKUP('Contract Year 3 - Detail'!O37,'Labor Categories_W_PRICES'!$B$4:$AJ$18,2,FALSE)</f>
        <v>#N/A</v>
      </c>
      <c r="P38" s="40" t="e">
        <f>HLOOKUP('Contract Year 3 - Detail'!P37,'Labor Categories_W_PRICES'!$B$4:$AJ$18,2,FALSE)</f>
        <v>#N/A</v>
      </c>
      <c r="Q38" s="40" t="e">
        <f>HLOOKUP('Contract Year 3 - Detail'!Q37,'Labor Categories_W_PRICES'!$B$4:$AJ$18,2,FALSE)</f>
        <v>#N/A</v>
      </c>
      <c r="R38" s="40" t="e">
        <f>HLOOKUP('Contract Year 3 - Detail'!R37,'Labor Categories_W_PRICES'!$B$4:$AJ$18,2,FALSE)</f>
        <v>#N/A</v>
      </c>
      <c r="S38" s="40" t="e">
        <f>HLOOKUP('Contract Year 3 - Detail'!S37,'Labor Categories_W_PRICES'!$B$4:$AJ$18,2,FALSE)</f>
        <v>#N/A</v>
      </c>
      <c r="T38" s="40" t="e">
        <f>HLOOKUP('Contract Year 3 -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202</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3 - Detail'!K40,'Labor Categories_W_PRICES'!$B$4:$AJ$18,2,FALSE)</f>
        <v>Junior Technician (example)</v>
      </c>
      <c r="L41" s="40" t="e">
        <f>HLOOKUP('Contract Year 3 - Detail'!L40,'Labor Categories_W_PRICES'!$B$4:$AJ$18,2,FALSE)</f>
        <v>#N/A</v>
      </c>
      <c r="M41" s="40" t="e">
        <f>HLOOKUP('Contract Year 3 - Detail'!M40,'Labor Categories_W_PRICES'!$B$4:$AJ$18,2,FALSE)</f>
        <v>#N/A</v>
      </c>
      <c r="N41" s="40" t="e">
        <f>HLOOKUP('Contract Year 3 - Detail'!N40,'Labor Categories_W_PRICES'!$B$4:$AJ$18,2,FALSE)</f>
        <v>#N/A</v>
      </c>
      <c r="O41" s="40" t="e">
        <f>HLOOKUP('Contract Year 3 - Detail'!O40,'Labor Categories_W_PRICES'!$B$4:$AJ$18,2,FALSE)</f>
        <v>#N/A</v>
      </c>
      <c r="P41" s="40" t="e">
        <f>HLOOKUP('Contract Year 3 - Detail'!P40,'Labor Categories_W_PRICES'!$B$4:$AJ$18,2,FALSE)</f>
        <v>#N/A</v>
      </c>
      <c r="Q41" s="40" t="e">
        <f>HLOOKUP('Contract Year 3 - Detail'!Q40,'Labor Categories_W_PRICES'!$B$4:$AJ$18,2,FALSE)</f>
        <v>#N/A</v>
      </c>
      <c r="R41" s="40" t="e">
        <f>HLOOKUP('Contract Year 3 - Detail'!R40,'Labor Categories_W_PRICES'!$B$4:$AJ$18,2,FALSE)</f>
        <v>#N/A</v>
      </c>
      <c r="S41" s="40" t="e">
        <f>HLOOKUP('Contract Year 3 - Detail'!S40,'Labor Categories_W_PRICES'!$B$4:$AJ$18,2,FALSE)</f>
        <v>#N/A</v>
      </c>
      <c r="T41" s="40" t="e">
        <f>HLOOKUP('Contract Year 3 -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235</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A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109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175</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4 - Detail'!K7,'Labor Categories_W_PRICES'!$B$4:$AJ$18,2,FALSE)</f>
        <v>Junior Technician (example)</v>
      </c>
      <c r="L8" s="40" t="e">
        <f>HLOOKUP('Contract Year 4 - Detail'!L7,'Labor Categories_W_PRICES'!$B$4:$AJ$18,2,FALSE)</f>
        <v>#N/A</v>
      </c>
      <c r="M8" s="40" t="e">
        <f>HLOOKUP('Contract Year 4 - Detail'!M7,'Labor Categories_W_PRICES'!$B$4:$AJ$18,2,FALSE)</f>
        <v>#N/A</v>
      </c>
      <c r="N8" s="40" t="e">
        <f>HLOOKUP('Contract Year 4 - Detail'!N7,'Labor Categories_W_PRICES'!$B$4:$AJ$18,2,FALSE)</f>
        <v>#N/A</v>
      </c>
      <c r="O8" s="40" t="e">
        <f>HLOOKUP('Contract Year 4 - Detail'!O7,'Labor Categories_W_PRICES'!$B$4:$AJ$18,2,FALSE)</f>
        <v>#N/A</v>
      </c>
      <c r="P8" s="40" t="e">
        <f>HLOOKUP('Contract Year 4 - Detail'!P7,'Labor Categories_W_PRICES'!$B$4:$AJ$18,2,FALSE)</f>
        <v>#N/A</v>
      </c>
      <c r="Q8" s="40" t="e">
        <f>HLOOKUP('Contract Year 4 - Detail'!Q7,'Labor Categories_W_PRICES'!$B$4:$AJ$18,2,FALSE)</f>
        <v>#N/A</v>
      </c>
      <c r="R8" s="40" t="e">
        <f>HLOOKUP('Contract Year 4 - Detail'!R7,'Labor Categories_W_PRICES'!$B$4:$AJ$18,2,FALSE)</f>
        <v>#N/A</v>
      </c>
      <c r="S8" s="40" t="e">
        <f>HLOOKUP('Contract Year 4 - Detail'!S7,'Labor Categories_W_PRICES'!$B$4:$AJ$18,2,FALSE)</f>
        <v>#N/A</v>
      </c>
      <c r="T8" s="40" t="e">
        <f>HLOOKUP('Contract Year 4 -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203</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4 - Detail'!K10,'Labor Categories_W_PRICES'!$B$4:$AJ$18,2,FALSE)</f>
        <v>Junior Technician (example)</v>
      </c>
      <c r="L11" s="40" t="e">
        <f>HLOOKUP('Contract Year 4 - Detail'!L10,'Labor Categories_W_PRICES'!$B$4:$AJ$18,2,FALSE)</f>
        <v>#N/A</v>
      </c>
      <c r="M11" s="40" t="e">
        <f>HLOOKUP('Contract Year 4 - Detail'!M10,'Labor Categories_W_PRICES'!$B$4:$AJ$18,2,FALSE)</f>
        <v>#N/A</v>
      </c>
      <c r="N11" s="40" t="e">
        <f>HLOOKUP('Contract Year 4 - Detail'!N10,'Labor Categories_W_PRICES'!$B$4:$AJ$18,2,FALSE)</f>
        <v>#N/A</v>
      </c>
      <c r="O11" s="40" t="e">
        <f>HLOOKUP('Contract Year 4 - Detail'!O10,'Labor Categories_W_PRICES'!$B$4:$AJ$18,2,FALSE)</f>
        <v>#N/A</v>
      </c>
      <c r="P11" s="40" t="e">
        <f>HLOOKUP('Contract Year 4 - Detail'!P10,'Labor Categories_W_PRICES'!$B$4:$AJ$18,2,FALSE)</f>
        <v>#N/A</v>
      </c>
      <c r="Q11" s="40" t="e">
        <f>HLOOKUP('Contract Year 4 - Detail'!Q10,'Labor Categories_W_PRICES'!$B$4:$AJ$18,2,FALSE)</f>
        <v>#N/A</v>
      </c>
      <c r="R11" s="40" t="e">
        <f>HLOOKUP('Contract Year 4 - Detail'!R10,'Labor Categories_W_PRICES'!$B$4:$AJ$18,2,FALSE)</f>
        <v>#N/A</v>
      </c>
      <c r="S11" s="40" t="e">
        <f>HLOOKUP('Contract Year 4 - Detail'!S10,'Labor Categories_W_PRICES'!$B$4:$AJ$18,2,FALSE)</f>
        <v>#N/A</v>
      </c>
      <c r="T11" s="40" t="e">
        <f>HLOOKUP('Contract Year 4 -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78</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4 - Detail'!K13,'Labor Categories_W_PRICES'!$B$4:$AJ$18,2,FALSE)</f>
        <v>Junior Technician (example)</v>
      </c>
      <c r="L14" s="40" t="e">
        <f>HLOOKUP('Contract Year 4 - Detail'!L13,'Labor Categories_W_PRICES'!$B$4:$AJ$18,2,FALSE)</f>
        <v>#N/A</v>
      </c>
      <c r="M14" s="40" t="e">
        <f>HLOOKUP('Contract Year 4 - Detail'!M13,'Labor Categories_W_PRICES'!$B$4:$AJ$18,2,FALSE)</f>
        <v>#N/A</v>
      </c>
      <c r="N14" s="40" t="e">
        <f>HLOOKUP('Contract Year 4 - Detail'!N13,'Labor Categories_W_PRICES'!$B$4:$AJ$18,2,FALSE)</f>
        <v>#N/A</v>
      </c>
      <c r="O14" s="40" t="e">
        <f>HLOOKUP('Contract Year 4 - Detail'!O13,'Labor Categories_W_PRICES'!$B$4:$AJ$18,2,FALSE)</f>
        <v>#N/A</v>
      </c>
      <c r="P14" s="40" t="e">
        <f>HLOOKUP('Contract Year 4 - Detail'!P13,'Labor Categories_W_PRICES'!$B$4:$AJ$18,2,FALSE)</f>
        <v>#N/A</v>
      </c>
      <c r="Q14" s="40" t="e">
        <f>HLOOKUP('Contract Year 4 - Detail'!Q13,'Labor Categories_W_PRICES'!$B$4:$AJ$18,2,FALSE)</f>
        <v>#N/A</v>
      </c>
      <c r="R14" s="40" t="e">
        <f>HLOOKUP('Contract Year 4 - Detail'!R13,'Labor Categories_W_PRICES'!$B$4:$AJ$18,2,FALSE)</f>
        <v>#N/A</v>
      </c>
      <c r="S14" s="40" t="e">
        <f>HLOOKUP('Contract Year 4 - Detail'!S13,'Labor Categories_W_PRICES'!$B$4:$AJ$18,2,FALSE)</f>
        <v>#N/A</v>
      </c>
      <c r="T14" s="40" t="e">
        <f>HLOOKUP('Contract Year 4 -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79</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4 - Detail'!K16,'Labor Categories_W_PRICES'!$B$4:$AJ$18,2,FALSE)</f>
        <v>Junior Technician (example)</v>
      </c>
      <c r="L17" s="40" t="e">
        <f>HLOOKUP('Contract Year 4 - Detail'!L16,'Labor Categories_W_PRICES'!$B$4:$AJ$18,2,FALSE)</f>
        <v>#N/A</v>
      </c>
      <c r="M17" s="40" t="e">
        <f>HLOOKUP('Contract Year 4 - Detail'!M16,'Labor Categories_W_PRICES'!$B$4:$AJ$18,2,FALSE)</f>
        <v>#N/A</v>
      </c>
      <c r="N17" s="40" t="e">
        <f>HLOOKUP('Contract Year 4 - Detail'!N16,'Labor Categories_W_PRICES'!$B$4:$AJ$18,2,FALSE)</f>
        <v>#N/A</v>
      </c>
      <c r="O17" s="40" t="e">
        <f>HLOOKUP('Contract Year 4 - Detail'!O16,'Labor Categories_W_PRICES'!$B$4:$AJ$18,2,FALSE)</f>
        <v>#N/A</v>
      </c>
      <c r="P17" s="40" t="e">
        <f>HLOOKUP('Contract Year 4 - Detail'!P16,'Labor Categories_W_PRICES'!$B$4:$AJ$18,2,FALSE)</f>
        <v>#N/A</v>
      </c>
      <c r="Q17" s="40" t="e">
        <f>HLOOKUP('Contract Year 4 - Detail'!Q16,'Labor Categories_W_PRICES'!$B$4:$AJ$18,2,FALSE)</f>
        <v>#N/A</v>
      </c>
      <c r="R17" s="40" t="e">
        <f>HLOOKUP('Contract Year 4 - Detail'!R16,'Labor Categories_W_PRICES'!$B$4:$AJ$18,2,FALSE)</f>
        <v>#N/A</v>
      </c>
      <c r="S17" s="40" t="e">
        <f>HLOOKUP('Contract Year 4 - Detail'!S16,'Labor Categories_W_PRICES'!$B$4:$AJ$18,2,FALSE)</f>
        <v>#N/A</v>
      </c>
      <c r="T17" s="40" t="e">
        <f>HLOOKUP('Contract Year 4 -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80</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4 - Detail'!K19,'Labor Categories_W_PRICES'!$B$4:$AJ$18,2,FALSE)</f>
        <v>Junior Technician (example)</v>
      </c>
      <c r="L20" s="40" t="e">
        <f>HLOOKUP('Contract Year 4 - Detail'!L19,'Labor Categories_W_PRICES'!$B$4:$AJ$18,2,FALSE)</f>
        <v>#N/A</v>
      </c>
      <c r="M20" s="40" t="e">
        <f>HLOOKUP('Contract Year 4 - Detail'!M19,'Labor Categories_W_PRICES'!$B$4:$AJ$18,2,FALSE)</f>
        <v>#N/A</v>
      </c>
      <c r="N20" s="40" t="e">
        <f>HLOOKUP('Contract Year 4 - Detail'!N19,'Labor Categories_W_PRICES'!$B$4:$AJ$18,2,FALSE)</f>
        <v>#N/A</v>
      </c>
      <c r="O20" s="40" t="e">
        <f>HLOOKUP('Contract Year 4 - Detail'!O19,'Labor Categories_W_PRICES'!$B$4:$AJ$18,2,FALSE)</f>
        <v>#N/A</v>
      </c>
      <c r="P20" s="40" t="e">
        <f>HLOOKUP('Contract Year 4 - Detail'!P19,'Labor Categories_W_PRICES'!$B$4:$AJ$18,2,FALSE)</f>
        <v>#N/A</v>
      </c>
      <c r="Q20" s="40" t="e">
        <f>HLOOKUP('Contract Year 4 - Detail'!Q19,'Labor Categories_W_PRICES'!$B$4:$AJ$18,2,FALSE)</f>
        <v>#N/A</v>
      </c>
      <c r="R20" s="40" t="e">
        <f>HLOOKUP('Contract Year 4 - Detail'!R19,'Labor Categories_W_PRICES'!$B$4:$AJ$18,2,FALSE)</f>
        <v>#N/A</v>
      </c>
      <c r="S20" s="40" t="e">
        <f>HLOOKUP('Contract Year 4 - Detail'!S19,'Labor Categories_W_PRICES'!$B$4:$AJ$18,2,FALSE)</f>
        <v>#N/A</v>
      </c>
      <c r="T20" s="40" t="e">
        <f>HLOOKUP('Contract Year 4 -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99</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4 - Detail'!K22,'Labor Categories_W_PRICES'!$B$4:$AJ$18,2,FALSE)</f>
        <v>Junior Technician (example)</v>
      </c>
      <c r="L23" s="40" t="e">
        <f>HLOOKUP('Contract Year 4 - Detail'!L22,'Labor Categories_W_PRICES'!$B$4:$AJ$18,2,FALSE)</f>
        <v>#N/A</v>
      </c>
      <c r="M23" s="40" t="e">
        <f>HLOOKUP('Contract Year 4 - Detail'!M22,'Labor Categories_W_PRICES'!$B$4:$AJ$18,2,FALSE)</f>
        <v>#N/A</v>
      </c>
      <c r="N23" s="40" t="e">
        <f>HLOOKUP('Contract Year 4 - Detail'!N22,'Labor Categories_W_PRICES'!$B$4:$AJ$18,2,FALSE)</f>
        <v>#N/A</v>
      </c>
      <c r="O23" s="40" t="e">
        <f>HLOOKUP('Contract Year 4 - Detail'!O22,'Labor Categories_W_PRICES'!$B$4:$AJ$18,2,FALSE)</f>
        <v>#N/A</v>
      </c>
      <c r="P23" s="40" t="e">
        <f>HLOOKUP('Contract Year 4 - Detail'!P22,'Labor Categories_W_PRICES'!$B$4:$AJ$18,2,FALSE)</f>
        <v>#N/A</v>
      </c>
      <c r="Q23" s="40" t="e">
        <f>HLOOKUP('Contract Year 4 - Detail'!Q22,'Labor Categories_W_PRICES'!$B$4:$AJ$18,2,FALSE)</f>
        <v>#N/A</v>
      </c>
      <c r="R23" s="40" t="e">
        <f>HLOOKUP('Contract Year 4 - Detail'!R22,'Labor Categories_W_PRICES'!$B$4:$AJ$18,2,FALSE)</f>
        <v>#N/A</v>
      </c>
      <c r="S23" s="40" t="e">
        <f>HLOOKUP('Contract Year 4 - Detail'!S22,'Labor Categories_W_PRICES'!$B$4:$AJ$18,2,FALSE)</f>
        <v>#N/A</v>
      </c>
      <c r="T23" s="40" t="e">
        <f>HLOOKUP('Contract Year 4 -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100</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4 - Detail'!K25,'Labor Categories_W_PRICES'!$B$4:$AJ$18,2,FALSE)</f>
        <v>Junior Technician (example)</v>
      </c>
      <c r="L26" s="40" t="e">
        <f>HLOOKUP('Contract Year 4 - Detail'!L25,'Labor Categories_W_PRICES'!$B$4:$AJ$18,2,FALSE)</f>
        <v>#N/A</v>
      </c>
      <c r="M26" s="40" t="e">
        <f>HLOOKUP('Contract Year 4 - Detail'!M25,'Labor Categories_W_PRICES'!$B$4:$AJ$18,2,FALSE)</f>
        <v>#N/A</v>
      </c>
      <c r="N26" s="40" t="e">
        <f>HLOOKUP('Contract Year 4 - Detail'!N25,'Labor Categories_W_PRICES'!$B$4:$AJ$18,2,FALSE)</f>
        <v>#N/A</v>
      </c>
      <c r="O26" s="40" t="e">
        <f>HLOOKUP('Contract Year 4 - Detail'!O25,'Labor Categories_W_PRICES'!$B$4:$AJ$18,2,FALSE)</f>
        <v>#N/A</v>
      </c>
      <c r="P26" s="40" t="e">
        <f>HLOOKUP('Contract Year 4 - Detail'!P25,'Labor Categories_W_PRICES'!$B$4:$AJ$18,2,FALSE)</f>
        <v>#N/A</v>
      </c>
      <c r="Q26" s="40" t="e">
        <f>HLOOKUP('Contract Year 4 - Detail'!Q25,'Labor Categories_W_PRICES'!$B$4:$AJ$18,2,FALSE)</f>
        <v>#N/A</v>
      </c>
      <c r="R26" s="40" t="e">
        <f>HLOOKUP('Contract Year 4 - Detail'!R25,'Labor Categories_W_PRICES'!$B$4:$AJ$18,2,FALSE)</f>
        <v>#N/A</v>
      </c>
      <c r="S26" s="40" t="e">
        <f>HLOOKUP('Contract Year 4 - Detail'!S25,'Labor Categories_W_PRICES'!$B$4:$AJ$18,2,FALSE)</f>
        <v>#N/A</v>
      </c>
      <c r="T26" s="40" t="e">
        <f>HLOOKUP('Contract Year 4 -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101</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204</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5.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102</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176</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4 - Detail'!K37,'Labor Categories_W_PRICES'!$B$4:$AJ$18,2,FALSE)</f>
        <v>Junior Technician (example)</v>
      </c>
      <c r="L38" s="40" t="e">
        <f>HLOOKUP('Contract Year 4 - Detail'!L37,'Labor Categories_W_PRICES'!$B$4:$AJ$18,2,FALSE)</f>
        <v>#N/A</v>
      </c>
      <c r="M38" s="40" t="e">
        <f>HLOOKUP('Contract Year 4 - Detail'!M37,'Labor Categories_W_PRICES'!$B$4:$AJ$18,2,FALSE)</f>
        <v>#N/A</v>
      </c>
      <c r="N38" s="40" t="e">
        <f>HLOOKUP('Contract Year 4 - Detail'!N37,'Labor Categories_W_PRICES'!$B$4:$AJ$18,2,FALSE)</f>
        <v>#N/A</v>
      </c>
      <c r="O38" s="40" t="e">
        <f>HLOOKUP('Contract Year 4 - Detail'!O37,'Labor Categories_W_PRICES'!$B$4:$AJ$18,2,FALSE)</f>
        <v>#N/A</v>
      </c>
      <c r="P38" s="40" t="e">
        <f>HLOOKUP('Contract Year 4 - Detail'!P37,'Labor Categories_W_PRICES'!$B$4:$AJ$18,2,FALSE)</f>
        <v>#N/A</v>
      </c>
      <c r="Q38" s="40" t="e">
        <f>HLOOKUP('Contract Year 4 - Detail'!Q37,'Labor Categories_W_PRICES'!$B$4:$AJ$18,2,FALSE)</f>
        <v>#N/A</v>
      </c>
      <c r="R38" s="40" t="e">
        <f>HLOOKUP('Contract Year 4 - Detail'!R37,'Labor Categories_W_PRICES'!$B$4:$AJ$18,2,FALSE)</f>
        <v>#N/A</v>
      </c>
      <c r="S38" s="40" t="e">
        <f>HLOOKUP('Contract Year 4 - Detail'!S37,'Labor Categories_W_PRICES'!$B$4:$AJ$18,2,FALSE)</f>
        <v>#N/A</v>
      </c>
      <c r="T38" s="40" t="e">
        <f>HLOOKUP('Contract Year 4 -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205</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4 - Detail'!K40,'Labor Categories_W_PRICES'!$B$4:$AJ$18,2,FALSE)</f>
        <v>Junior Technician (example)</v>
      </c>
      <c r="L41" s="40" t="e">
        <f>HLOOKUP('Contract Year 4 - Detail'!L40,'Labor Categories_W_PRICES'!$B$4:$AJ$18,2,FALSE)</f>
        <v>#N/A</v>
      </c>
      <c r="M41" s="40" t="e">
        <f>HLOOKUP('Contract Year 4 - Detail'!M40,'Labor Categories_W_PRICES'!$B$4:$AJ$18,2,FALSE)</f>
        <v>#N/A</v>
      </c>
      <c r="N41" s="40" t="e">
        <f>HLOOKUP('Contract Year 4 - Detail'!N40,'Labor Categories_W_PRICES'!$B$4:$AJ$18,2,FALSE)</f>
        <v>#N/A</v>
      </c>
      <c r="O41" s="40" t="e">
        <f>HLOOKUP('Contract Year 4 - Detail'!O40,'Labor Categories_W_PRICES'!$B$4:$AJ$18,2,FALSE)</f>
        <v>#N/A</v>
      </c>
      <c r="P41" s="40" t="e">
        <f>HLOOKUP('Contract Year 4 - Detail'!P40,'Labor Categories_W_PRICES'!$B$4:$AJ$18,2,FALSE)</f>
        <v>#N/A</v>
      </c>
      <c r="Q41" s="40" t="e">
        <f>HLOOKUP('Contract Year 4 - Detail'!Q40,'Labor Categories_W_PRICES'!$B$4:$AJ$18,2,FALSE)</f>
        <v>#N/A</v>
      </c>
      <c r="R41" s="40" t="e">
        <f>HLOOKUP('Contract Year 4 - Detail'!R40,'Labor Categories_W_PRICES'!$B$4:$AJ$18,2,FALSE)</f>
        <v>#N/A</v>
      </c>
      <c r="S41" s="40" t="e">
        <f>HLOOKUP('Contract Year 4 - Detail'!S40,'Labor Categories_W_PRICES'!$B$4:$AJ$18,2,FALSE)</f>
        <v>#N/A</v>
      </c>
      <c r="T41" s="40" t="e">
        <f>HLOOKUP('Contract Year 4 -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237</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abSelected="1" topLeftCell="B1" zoomScale="80" zoomScaleNormal="80" workbookViewId="0">
      <selection activeCell="B4" sqref="B4:B6"/>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109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177</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5 - Detail'!K7,'Labor Categories_W_PRICES'!$B$4:$AJ$18,2,FALSE)</f>
        <v>Junior Technician (example)</v>
      </c>
      <c r="L8" s="40" t="e">
        <f>HLOOKUP('Contract Year 5 - Detail'!L7,'Labor Categories_W_PRICES'!$B$4:$AJ$18,2,FALSE)</f>
        <v>#N/A</v>
      </c>
      <c r="M8" s="40" t="e">
        <f>HLOOKUP('Contract Year 5 - Detail'!M7,'Labor Categories_W_PRICES'!$B$4:$AJ$18,2,FALSE)</f>
        <v>#N/A</v>
      </c>
      <c r="N8" s="40" t="e">
        <f>HLOOKUP('Contract Year 5 - Detail'!N7,'Labor Categories_W_PRICES'!$B$4:$AJ$18,2,FALSE)</f>
        <v>#N/A</v>
      </c>
      <c r="O8" s="40" t="e">
        <f>HLOOKUP('Contract Year 5 - Detail'!O7,'Labor Categories_W_PRICES'!$B$4:$AJ$18,2,FALSE)</f>
        <v>#N/A</v>
      </c>
      <c r="P8" s="40" t="e">
        <f>HLOOKUP('Contract Year 5 - Detail'!P7,'Labor Categories_W_PRICES'!$B$4:$AJ$18,2,FALSE)</f>
        <v>#N/A</v>
      </c>
      <c r="Q8" s="40" t="e">
        <f>HLOOKUP('Contract Year 5 - Detail'!Q7,'Labor Categories_W_PRICES'!$B$4:$AJ$18,2,FALSE)</f>
        <v>#N/A</v>
      </c>
      <c r="R8" s="40" t="e">
        <f>HLOOKUP('Contract Year 5 - Detail'!R7,'Labor Categories_W_PRICES'!$B$4:$AJ$18,2,FALSE)</f>
        <v>#N/A</v>
      </c>
      <c r="S8" s="40" t="e">
        <f>HLOOKUP('Contract Year 5 - Detail'!S7,'Labor Categories_W_PRICES'!$B$4:$AJ$18,2,FALSE)</f>
        <v>#N/A</v>
      </c>
      <c r="T8" s="40" t="e">
        <f>HLOOKUP('Contract Year 5 -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206</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5 - Detail'!K10,'Labor Categories_W_PRICES'!$B$4:$AJ$18,2,FALSE)</f>
        <v>Junior Technician (example)</v>
      </c>
      <c r="L11" s="40" t="e">
        <f>HLOOKUP('Contract Year 5 - Detail'!L10,'Labor Categories_W_PRICES'!$B$4:$AJ$18,2,FALSE)</f>
        <v>#N/A</v>
      </c>
      <c r="M11" s="40" t="e">
        <f>HLOOKUP('Contract Year 5 - Detail'!M10,'Labor Categories_W_PRICES'!$B$4:$AJ$18,2,FALSE)</f>
        <v>#N/A</v>
      </c>
      <c r="N11" s="40" t="e">
        <f>HLOOKUP('Contract Year 5 - Detail'!N10,'Labor Categories_W_PRICES'!$B$4:$AJ$18,2,FALSE)</f>
        <v>#N/A</v>
      </c>
      <c r="O11" s="40" t="e">
        <f>HLOOKUP('Contract Year 5 - Detail'!O10,'Labor Categories_W_PRICES'!$B$4:$AJ$18,2,FALSE)</f>
        <v>#N/A</v>
      </c>
      <c r="P11" s="40" t="e">
        <f>HLOOKUP('Contract Year 5 - Detail'!P10,'Labor Categories_W_PRICES'!$B$4:$AJ$18,2,FALSE)</f>
        <v>#N/A</v>
      </c>
      <c r="Q11" s="40" t="e">
        <f>HLOOKUP('Contract Year 5 - Detail'!Q10,'Labor Categories_W_PRICES'!$B$4:$AJ$18,2,FALSE)</f>
        <v>#N/A</v>
      </c>
      <c r="R11" s="40" t="e">
        <f>HLOOKUP('Contract Year 5 - Detail'!R10,'Labor Categories_W_PRICES'!$B$4:$AJ$18,2,FALSE)</f>
        <v>#N/A</v>
      </c>
      <c r="S11" s="40" t="e">
        <f>HLOOKUP('Contract Year 5 - Detail'!S10,'Labor Categories_W_PRICES'!$B$4:$AJ$18,2,FALSE)</f>
        <v>#N/A</v>
      </c>
      <c r="T11" s="40" t="e">
        <f>HLOOKUP('Contract Year 5 -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103</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5 - Detail'!K13,'Labor Categories_W_PRICES'!$B$4:$AJ$18,2,FALSE)</f>
        <v>Junior Technician (example)</v>
      </c>
      <c r="L14" s="40" t="e">
        <f>HLOOKUP('Contract Year 5 - Detail'!L13,'Labor Categories_W_PRICES'!$B$4:$AJ$18,2,FALSE)</f>
        <v>#N/A</v>
      </c>
      <c r="M14" s="40" t="e">
        <f>HLOOKUP('Contract Year 5 - Detail'!M13,'Labor Categories_W_PRICES'!$B$4:$AJ$18,2,FALSE)</f>
        <v>#N/A</v>
      </c>
      <c r="N14" s="40" t="e">
        <f>HLOOKUP('Contract Year 5 - Detail'!N13,'Labor Categories_W_PRICES'!$B$4:$AJ$18,2,FALSE)</f>
        <v>#N/A</v>
      </c>
      <c r="O14" s="40" t="e">
        <f>HLOOKUP('Contract Year 5 - Detail'!O13,'Labor Categories_W_PRICES'!$B$4:$AJ$18,2,FALSE)</f>
        <v>#N/A</v>
      </c>
      <c r="P14" s="40" t="e">
        <f>HLOOKUP('Contract Year 5 - Detail'!P13,'Labor Categories_W_PRICES'!$B$4:$AJ$18,2,FALSE)</f>
        <v>#N/A</v>
      </c>
      <c r="Q14" s="40" t="e">
        <f>HLOOKUP('Contract Year 5 - Detail'!Q13,'Labor Categories_W_PRICES'!$B$4:$AJ$18,2,FALSE)</f>
        <v>#N/A</v>
      </c>
      <c r="R14" s="40" t="e">
        <f>HLOOKUP('Contract Year 5 - Detail'!R13,'Labor Categories_W_PRICES'!$B$4:$AJ$18,2,FALSE)</f>
        <v>#N/A</v>
      </c>
      <c r="S14" s="40" t="e">
        <f>HLOOKUP('Contract Year 5 - Detail'!S13,'Labor Categories_W_PRICES'!$B$4:$AJ$18,2,FALSE)</f>
        <v>#N/A</v>
      </c>
      <c r="T14" s="40" t="e">
        <f>HLOOKUP('Contract Year 5 -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104</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5 - Detail'!K16,'Labor Categories_W_PRICES'!$B$4:$AJ$18,2,FALSE)</f>
        <v>Junior Technician (example)</v>
      </c>
      <c r="L17" s="40" t="e">
        <f>HLOOKUP('Contract Year 5 - Detail'!L16,'Labor Categories_W_PRICES'!$B$4:$AJ$18,2,FALSE)</f>
        <v>#N/A</v>
      </c>
      <c r="M17" s="40" t="e">
        <f>HLOOKUP('Contract Year 5 - Detail'!M16,'Labor Categories_W_PRICES'!$B$4:$AJ$18,2,FALSE)</f>
        <v>#N/A</v>
      </c>
      <c r="N17" s="40" t="e">
        <f>HLOOKUP('Contract Year 5 - Detail'!N16,'Labor Categories_W_PRICES'!$B$4:$AJ$18,2,FALSE)</f>
        <v>#N/A</v>
      </c>
      <c r="O17" s="40" t="e">
        <f>HLOOKUP('Contract Year 5 - Detail'!O16,'Labor Categories_W_PRICES'!$B$4:$AJ$18,2,FALSE)</f>
        <v>#N/A</v>
      </c>
      <c r="P17" s="40" t="e">
        <f>HLOOKUP('Contract Year 5 - Detail'!P16,'Labor Categories_W_PRICES'!$B$4:$AJ$18,2,FALSE)</f>
        <v>#N/A</v>
      </c>
      <c r="Q17" s="40" t="e">
        <f>HLOOKUP('Contract Year 5 - Detail'!Q16,'Labor Categories_W_PRICES'!$B$4:$AJ$18,2,FALSE)</f>
        <v>#N/A</v>
      </c>
      <c r="R17" s="40" t="e">
        <f>HLOOKUP('Contract Year 5 - Detail'!R16,'Labor Categories_W_PRICES'!$B$4:$AJ$18,2,FALSE)</f>
        <v>#N/A</v>
      </c>
      <c r="S17" s="40" t="e">
        <f>HLOOKUP('Contract Year 5 - Detail'!S16,'Labor Categories_W_PRICES'!$B$4:$AJ$18,2,FALSE)</f>
        <v>#N/A</v>
      </c>
      <c r="T17" s="40" t="e">
        <f>HLOOKUP('Contract Year 5 -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105</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5 - Detail'!K19,'Labor Categories_W_PRICES'!$B$4:$AJ$18,2,FALSE)</f>
        <v>Junior Technician (example)</v>
      </c>
      <c r="L20" s="40" t="e">
        <f>HLOOKUP('Contract Year 5 - Detail'!L19,'Labor Categories_W_PRICES'!$B$4:$AJ$18,2,FALSE)</f>
        <v>#N/A</v>
      </c>
      <c r="M20" s="40" t="e">
        <f>HLOOKUP('Contract Year 5 - Detail'!M19,'Labor Categories_W_PRICES'!$B$4:$AJ$18,2,FALSE)</f>
        <v>#N/A</v>
      </c>
      <c r="N20" s="40" t="e">
        <f>HLOOKUP('Contract Year 5 - Detail'!N19,'Labor Categories_W_PRICES'!$B$4:$AJ$18,2,FALSE)</f>
        <v>#N/A</v>
      </c>
      <c r="O20" s="40" t="e">
        <f>HLOOKUP('Contract Year 5 - Detail'!O19,'Labor Categories_W_PRICES'!$B$4:$AJ$18,2,FALSE)</f>
        <v>#N/A</v>
      </c>
      <c r="P20" s="40" t="e">
        <f>HLOOKUP('Contract Year 5 - Detail'!P19,'Labor Categories_W_PRICES'!$B$4:$AJ$18,2,FALSE)</f>
        <v>#N/A</v>
      </c>
      <c r="Q20" s="40" t="e">
        <f>HLOOKUP('Contract Year 5 - Detail'!Q19,'Labor Categories_W_PRICES'!$B$4:$AJ$18,2,FALSE)</f>
        <v>#N/A</v>
      </c>
      <c r="R20" s="40" t="e">
        <f>HLOOKUP('Contract Year 5 - Detail'!R19,'Labor Categories_W_PRICES'!$B$4:$AJ$18,2,FALSE)</f>
        <v>#N/A</v>
      </c>
      <c r="S20" s="40" t="e">
        <f>HLOOKUP('Contract Year 5 - Detail'!S19,'Labor Categories_W_PRICES'!$B$4:$AJ$18,2,FALSE)</f>
        <v>#N/A</v>
      </c>
      <c r="T20" s="40" t="e">
        <f>HLOOKUP('Contract Year 5 -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106</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5 - Detail'!K22,'Labor Categories_W_PRICES'!$B$4:$AJ$18,2,FALSE)</f>
        <v>Junior Technician (example)</v>
      </c>
      <c r="L23" s="40" t="e">
        <f>HLOOKUP('Contract Year 5 - Detail'!L22,'Labor Categories_W_PRICES'!$B$4:$AJ$18,2,FALSE)</f>
        <v>#N/A</v>
      </c>
      <c r="M23" s="40" t="e">
        <f>HLOOKUP('Contract Year 5 - Detail'!M22,'Labor Categories_W_PRICES'!$B$4:$AJ$18,2,FALSE)</f>
        <v>#N/A</v>
      </c>
      <c r="N23" s="40" t="e">
        <f>HLOOKUP('Contract Year 5 - Detail'!N22,'Labor Categories_W_PRICES'!$B$4:$AJ$18,2,FALSE)</f>
        <v>#N/A</v>
      </c>
      <c r="O23" s="40" t="e">
        <f>HLOOKUP('Contract Year 5 - Detail'!O22,'Labor Categories_W_PRICES'!$B$4:$AJ$18,2,FALSE)</f>
        <v>#N/A</v>
      </c>
      <c r="P23" s="40" t="e">
        <f>HLOOKUP('Contract Year 5 - Detail'!P22,'Labor Categories_W_PRICES'!$B$4:$AJ$18,2,FALSE)</f>
        <v>#N/A</v>
      </c>
      <c r="Q23" s="40" t="e">
        <f>HLOOKUP('Contract Year 5 - Detail'!Q22,'Labor Categories_W_PRICES'!$B$4:$AJ$18,2,FALSE)</f>
        <v>#N/A</v>
      </c>
      <c r="R23" s="40" t="e">
        <f>HLOOKUP('Contract Year 5 - Detail'!R22,'Labor Categories_W_PRICES'!$B$4:$AJ$18,2,FALSE)</f>
        <v>#N/A</v>
      </c>
      <c r="S23" s="40" t="e">
        <f>HLOOKUP('Contract Year 5 - Detail'!S22,'Labor Categories_W_PRICES'!$B$4:$AJ$18,2,FALSE)</f>
        <v>#N/A</v>
      </c>
      <c r="T23" s="40" t="e">
        <f>HLOOKUP('Contract Year 5 -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107</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5 - Detail'!K25,'Labor Categories_W_PRICES'!$B$4:$AJ$18,2,FALSE)</f>
        <v>Junior Technician (example)</v>
      </c>
      <c r="L26" s="40" t="e">
        <f>HLOOKUP('Contract Year 5 - Detail'!L25,'Labor Categories_W_PRICES'!$B$4:$AJ$18,2,FALSE)</f>
        <v>#N/A</v>
      </c>
      <c r="M26" s="40" t="e">
        <f>HLOOKUP('Contract Year 5 - Detail'!M25,'Labor Categories_W_PRICES'!$B$4:$AJ$18,2,FALSE)</f>
        <v>#N/A</v>
      </c>
      <c r="N26" s="40" t="e">
        <f>HLOOKUP('Contract Year 5 - Detail'!N25,'Labor Categories_W_PRICES'!$B$4:$AJ$18,2,FALSE)</f>
        <v>#N/A</v>
      </c>
      <c r="O26" s="40" t="e">
        <f>HLOOKUP('Contract Year 5 - Detail'!O25,'Labor Categories_W_PRICES'!$B$4:$AJ$18,2,FALSE)</f>
        <v>#N/A</v>
      </c>
      <c r="P26" s="40" t="e">
        <f>HLOOKUP('Contract Year 5 - Detail'!P25,'Labor Categories_W_PRICES'!$B$4:$AJ$18,2,FALSE)</f>
        <v>#N/A</v>
      </c>
      <c r="Q26" s="40" t="e">
        <f>HLOOKUP('Contract Year 5 - Detail'!Q25,'Labor Categories_W_PRICES'!$B$4:$AJ$18,2,FALSE)</f>
        <v>#N/A</v>
      </c>
      <c r="R26" s="40" t="e">
        <f>HLOOKUP('Contract Year 5 - Detail'!R25,'Labor Categories_W_PRICES'!$B$4:$AJ$18,2,FALSE)</f>
        <v>#N/A</v>
      </c>
      <c r="S26" s="40" t="e">
        <f>HLOOKUP('Contract Year 5 - Detail'!S25,'Labor Categories_W_PRICES'!$B$4:$AJ$18,2,FALSE)</f>
        <v>#N/A</v>
      </c>
      <c r="T26" s="40" t="e">
        <f>HLOOKUP('Contract Year 5 -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108</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207</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8.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109</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178</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5 - Detail'!K37,'Labor Categories_W_PRICES'!$B$4:$AJ$18,2,FALSE)</f>
        <v>Junior Technician (example)</v>
      </c>
      <c r="L38" s="40" t="e">
        <f>HLOOKUP('Contract Year 5 - Detail'!L37,'Labor Categories_W_PRICES'!$B$4:$AJ$18,2,FALSE)</f>
        <v>#N/A</v>
      </c>
      <c r="M38" s="40" t="e">
        <f>HLOOKUP('Contract Year 5 - Detail'!M37,'Labor Categories_W_PRICES'!$B$4:$AJ$18,2,FALSE)</f>
        <v>#N/A</v>
      </c>
      <c r="N38" s="40" t="e">
        <f>HLOOKUP('Contract Year 5 - Detail'!N37,'Labor Categories_W_PRICES'!$B$4:$AJ$18,2,FALSE)</f>
        <v>#N/A</v>
      </c>
      <c r="O38" s="40" t="e">
        <f>HLOOKUP('Contract Year 5 - Detail'!O37,'Labor Categories_W_PRICES'!$B$4:$AJ$18,2,FALSE)</f>
        <v>#N/A</v>
      </c>
      <c r="P38" s="40" t="e">
        <f>HLOOKUP('Contract Year 5 - Detail'!P37,'Labor Categories_W_PRICES'!$B$4:$AJ$18,2,FALSE)</f>
        <v>#N/A</v>
      </c>
      <c r="Q38" s="40" t="e">
        <f>HLOOKUP('Contract Year 5 - Detail'!Q37,'Labor Categories_W_PRICES'!$B$4:$AJ$18,2,FALSE)</f>
        <v>#N/A</v>
      </c>
      <c r="R38" s="40" t="e">
        <f>HLOOKUP('Contract Year 5 - Detail'!R37,'Labor Categories_W_PRICES'!$B$4:$AJ$18,2,FALSE)</f>
        <v>#N/A</v>
      </c>
      <c r="S38" s="40" t="e">
        <f>HLOOKUP('Contract Year 5 - Detail'!S37,'Labor Categories_W_PRICES'!$B$4:$AJ$18,2,FALSE)</f>
        <v>#N/A</v>
      </c>
      <c r="T38" s="40" t="e">
        <f>HLOOKUP('Contract Year 5 -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208</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5 - Detail'!K40,'Labor Categories_W_PRICES'!$B$4:$AJ$18,2,FALSE)</f>
        <v>Junior Technician (example)</v>
      </c>
      <c r="L41" s="40" t="e">
        <f>HLOOKUP('Contract Year 5 - Detail'!L40,'Labor Categories_W_PRICES'!$B$4:$AJ$18,2,FALSE)</f>
        <v>#N/A</v>
      </c>
      <c r="M41" s="40" t="e">
        <f>HLOOKUP('Contract Year 5 - Detail'!M40,'Labor Categories_W_PRICES'!$B$4:$AJ$18,2,FALSE)</f>
        <v>#N/A</v>
      </c>
      <c r="N41" s="40" t="e">
        <f>HLOOKUP('Contract Year 5 - Detail'!N40,'Labor Categories_W_PRICES'!$B$4:$AJ$18,2,FALSE)</f>
        <v>#N/A</v>
      </c>
      <c r="O41" s="40" t="e">
        <f>HLOOKUP('Contract Year 5 - Detail'!O40,'Labor Categories_W_PRICES'!$B$4:$AJ$18,2,FALSE)</f>
        <v>#N/A</v>
      </c>
      <c r="P41" s="40" t="e">
        <f>HLOOKUP('Contract Year 5 - Detail'!P40,'Labor Categories_W_PRICES'!$B$4:$AJ$18,2,FALSE)</f>
        <v>#N/A</v>
      </c>
      <c r="Q41" s="40" t="e">
        <f>HLOOKUP('Contract Year 5 - Detail'!Q40,'Labor Categories_W_PRICES'!$B$4:$AJ$18,2,FALSE)</f>
        <v>#N/A</v>
      </c>
      <c r="R41" s="40" t="e">
        <f>HLOOKUP('Contract Year 5 - Detail'!R40,'Labor Categories_W_PRICES'!$B$4:$AJ$18,2,FALSE)</f>
        <v>#N/A</v>
      </c>
      <c r="S41" s="40" t="e">
        <f>HLOOKUP('Contract Year 5 - Detail'!S40,'Labor Categories_W_PRICES'!$B$4:$AJ$18,2,FALSE)</f>
        <v>#N/A</v>
      </c>
      <c r="T41" s="40" t="e">
        <f>HLOOKUP('Contract Year 5 -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238</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7"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1.664062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5"/>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6"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155</v>
      </c>
      <c r="E4" s="95" t="s">
        <v>189</v>
      </c>
      <c r="F4" s="86">
        <v>10</v>
      </c>
      <c r="G4" s="78">
        <v>0</v>
      </c>
      <c r="H4" s="106">
        <f>F4*G4</f>
        <v>0</v>
      </c>
      <c r="I4" s="129">
        <v>0</v>
      </c>
      <c r="J4" s="53"/>
      <c r="K4" s="53"/>
      <c r="L4" s="53"/>
      <c r="M4" s="53"/>
      <c r="N4" s="53"/>
      <c r="O4" s="53"/>
      <c r="P4" s="53"/>
      <c r="Q4" s="53"/>
      <c r="R4" s="53"/>
      <c r="S4" s="53"/>
      <c r="T4" s="68"/>
    </row>
    <row r="5" spans="1:20" ht="60.75" customHeight="1" thickTop="1" thickBot="1" x14ac:dyDescent="0.25">
      <c r="A5" s="84"/>
      <c r="B5" s="84"/>
      <c r="C5" s="126"/>
      <c r="D5" s="144"/>
      <c r="E5" s="96"/>
      <c r="F5" s="87"/>
      <c r="G5" s="79"/>
      <c r="H5" s="107"/>
      <c r="I5" s="129"/>
      <c r="J5" s="53"/>
      <c r="K5" s="53"/>
      <c r="L5" s="53"/>
      <c r="M5" s="53"/>
      <c r="N5" s="53"/>
      <c r="O5" s="53"/>
      <c r="P5" s="53"/>
      <c r="Q5" s="53"/>
      <c r="R5" s="53"/>
      <c r="S5" s="53"/>
      <c r="T5" s="62"/>
    </row>
    <row r="6" spans="1:20" ht="60.75" customHeight="1" thickTop="1" thickBot="1" x14ac:dyDescent="0.25">
      <c r="A6" s="85"/>
      <c r="B6" s="85"/>
      <c r="C6" s="127"/>
      <c r="D6" s="145"/>
      <c r="E6" s="97"/>
      <c r="F6" s="88"/>
      <c r="G6" s="79"/>
      <c r="H6" s="108"/>
      <c r="I6" s="129">
        <f t="shared" ref="I6" si="0">SUM(K6:T6)</f>
        <v>0</v>
      </c>
      <c r="J6" s="53"/>
      <c r="K6" s="63"/>
      <c r="L6" s="63"/>
      <c r="M6" s="63"/>
      <c r="N6" s="63"/>
      <c r="O6" s="63"/>
      <c r="P6" s="63"/>
      <c r="Q6" s="63"/>
      <c r="R6" s="63"/>
      <c r="S6" s="63"/>
      <c r="T6" s="64"/>
    </row>
    <row r="7" spans="1:20" ht="60.75" customHeight="1" thickTop="1" thickBot="1" x14ac:dyDescent="0.25">
      <c r="A7" s="83" t="s">
        <v>163</v>
      </c>
      <c r="B7" s="83" t="s">
        <v>256</v>
      </c>
      <c r="C7" s="125" t="s">
        <v>260</v>
      </c>
      <c r="D7" s="112" t="s">
        <v>155</v>
      </c>
      <c r="E7" s="95" t="s">
        <v>66</v>
      </c>
      <c r="F7" s="118" t="s">
        <v>193</v>
      </c>
      <c r="G7" s="121" t="s">
        <v>194</v>
      </c>
      <c r="H7" s="78">
        <v>0</v>
      </c>
      <c r="I7" s="80">
        <f>SUM(K9:T9)</f>
        <v>0</v>
      </c>
      <c r="J7" s="38" t="s">
        <v>20</v>
      </c>
      <c r="K7" s="52" t="s">
        <v>8</v>
      </c>
      <c r="L7" s="52" t="s">
        <v>57</v>
      </c>
      <c r="M7" s="52" t="s">
        <v>57</v>
      </c>
      <c r="N7" s="52" t="s">
        <v>57</v>
      </c>
      <c r="O7" s="52" t="s">
        <v>57</v>
      </c>
      <c r="P7" s="52" t="s">
        <v>57</v>
      </c>
      <c r="Q7" s="52" t="s">
        <v>57</v>
      </c>
      <c r="R7" s="52" t="s">
        <v>57</v>
      </c>
      <c r="S7" s="52" t="s">
        <v>57</v>
      </c>
      <c r="T7" s="52" t="s">
        <v>57</v>
      </c>
    </row>
    <row r="8" spans="1:20" ht="60.75" customHeight="1" thickTop="1" thickBot="1" x14ac:dyDescent="0.25">
      <c r="A8" s="84"/>
      <c r="B8" s="84"/>
      <c r="C8" s="126"/>
      <c r="D8" s="113"/>
      <c r="E8" s="96"/>
      <c r="F8" s="119"/>
      <c r="G8" s="122"/>
      <c r="H8" s="79"/>
      <c r="I8" s="81"/>
      <c r="J8" s="38" t="s">
        <v>51</v>
      </c>
      <c r="K8" s="40" t="str">
        <f>HLOOKUP('Contract Year 6 (Opt 1) -Detail'!K7,'Labor Categories_W_PRICES'!$B$4:$AJ$18,2,FALSE)</f>
        <v>Junior Technician (example)</v>
      </c>
      <c r="L8" s="40" t="e">
        <f>HLOOKUP('Contract Year 6 (Opt 1) -Detail'!L7,'Labor Categories_W_PRICES'!$B$4:$AJ$18,2,FALSE)</f>
        <v>#N/A</v>
      </c>
      <c r="M8" s="40" t="e">
        <f>HLOOKUP('Contract Year 6 (Opt 1) -Detail'!M7,'Labor Categories_W_PRICES'!$B$4:$AJ$18,2,FALSE)</f>
        <v>#N/A</v>
      </c>
      <c r="N8" s="40" t="e">
        <f>HLOOKUP('Contract Year 6 (Opt 1) -Detail'!N7,'Labor Categories_W_PRICES'!$B$4:$AJ$18,2,FALSE)</f>
        <v>#N/A</v>
      </c>
      <c r="O8" s="40" t="e">
        <f>HLOOKUP('Contract Year 6 (Opt 1) -Detail'!O7,'Labor Categories_W_PRICES'!$B$4:$AJ$18,2,FALSE)</f>
        <v>#N/A</v>
      </c>
      <c r="P8" s="40" t="e">
        <f>HLOOKUP('Contract Year 6 (Opt 1) -Detail'!P7,'Labor Categories_W_PRICES'!$B$4:$AJ$18,2,FALSE)</f>
        <v>#N/A</v>
      </c>
      <c r="Q8" s="40" t="e">
        <f>HLOOKUP('Contract Year 6 (Opt 1) -Detail'!Q7,'Labor Categories_W_PRICES'!$B$4:$AJ$18,2,FALSE)</f>
        <v>#N/A</v>
      </c>
      <c r="R8" s="40" t="e">
        <f>HLOOKUP('Contract Year 6 (Opt 1) -Detail'!R7,'Labor Categories_W_PRICES'!$B$4:$AJ$18,2,FALSE)</f>
        <v>#N/A</v>
      </c>
      <c r="S8" s="40" t="e">
        <f>HLOOKUP('Contract Year 6 (Opt 1) -Detail'!S7,'Labor Categories_W_PRICES'!$B$4:$AJ$18,2,FALSE)</f>
        <v>#N/A</v>
      </c>
      <c r="T8" s="40" t="e">
        <f>HLOOKUP('Contract Year 6 (Opt 1) -Detail'!T7,'Labor Categories_W_PRICES'!$B$4:$AJ$18,2,FALSE)</f>
        <v>#N/A</v>
      </c>
    </row>
    <row r="9" spans="1:20" ht="60.75" customHeight="1" thickTop="1" thickBot="1" x14ac:dyDescent="0.25">
      <c r="A9" s="85"/>
      <c r="B9" s="85"/>
      <c r="C9" s="127"/>
      <c r="D9" s="114"/>
      <c r="E9" s="97"/>
      <c r="F9" s="120"/>
      <c r="G9" s="123"/>
      <c r="H9" s="79"/>
      <c r="I9" s="82"/>
      <c r="J9" s="41" t="s">
        <v>58</v>
      </c>
      <c r="K9" s="52">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209</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6 (Opt 1) -Detail'!K10,'Labor Categories_W_PRICES'!$B$4:$AJ$18,2,FALSE)</f>
        <v>Junior Technician (example)</v>
      </c>
      <c r="L11" s="40" t="e">
        <f>HLOOKUP('Contract Year 6 (Opt 1) -Detail'!L10,'Labor Categories_W_PRICES'!$B$4:$AJ$18,2,FALSE)</f>
        <v>#N/A</v>
      </c>
      <c r="M11" s="40" t="e">
        <f>HLOOKUP('Contract Year 6 (Opt 1) -Detail'!M10,'Labor Categories_W_PRICES'!$B$4:$AJ$18,2,FALSE)</f>
        <v>#N/A</v>
      </c>
      <c r="N11" s="40" t="e">
        <f>HLOOKUP('Contract Year 6 (Opt 1) -Detail'!N10,'Labor Categories_W_PRICES'!$B$4:$AJ$18,2,FALSE)</f>
        <v>#N/A</v>
      </c>
      <c r="O11" s="40" t="e">
        <f>HLOOKUP('Contract Year 6 (Opt 1) -Detail'!O10,'Labor Categories_W_PRICES'!$B$4:$AJ$18,2,FALSE)</f>
        <v>#N/A</v>
      </c>
      <c r="P11" s="40" t="e">
        <f>HLOOKUP('Contract Year 6 (Opt 1) -Detail'!P10,'Labor Categories_W_PRICES'!$B$4:$AJ$18,2,FALSE)</f>
        <v>#N/A</v>
      </c>
      <c r="Q11" s="40" t="e">
        <f>HLOOKUP('Contract Year 6 (Opt 1) -Detail'!Q10,'Labor Categories_W_PRICES'!$B$4:$AJ$18,2,FALSE)</f>
        <v>#N/A</v>
      </c>
      <c r="R11" s="40" t="e">
        <f>HLOOKUP('Contract Year 6 (Opt 1) -Detail'!R10,'Labor Categories_W_PRICES'!$B$4:$AJ$18,2,FALSE)</f>
        <v>#N/A</v>
      </c>
      <c r="S11" s="40" t="e">
        <f>HLOOKUP('Contract Year 6 (Opt 1) -Detail'!S10,'Labor Categories_W_PRICES'!$B$4:$AJ$18,2,FALSE)</f>
        <v>#N/A</v>
      </c>
      <c r="T11" s="40" t="e">
        <f>HLOOKUP('Contract Year 6 (Opt 1)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156</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6 (Opt 1) -Detail'!K13,'Labor Categories_W_PRICES'!$B$4:$AJ$18,2,FALSE)</f>
        <v>Junior Technician (example)</v>
      </c>
      <c r="L14" s="40" t="e">
        <f>HLOOKUP('Contract Year 6 (Opt 1) -Detail'!L13,'Labor Categories_W_PRICES'!$B$4:$AJ$18,2,FALSE)</f>
        <v>#N/A</v>
      </c>
      <c r="M14" s="40" t="e">
        <f>HLOOKUP('Contract Year 6 (Opt 1) -Detail'!M13,'Labor Categories_W_PRICES'!$B$4:$AJ$18,2,FALSE)</f>
        <v>#N/A</v>
      </c>
      <c r="N14" s="40" t="e">
        <f>HLOOKUP('Contract Year 6 (Opt 1) -Detail'!N13,'Labor Categories_W_PRICES'!$B$4:$AJ$18,2,FALSE)</f>
        <v>#N/A</v>
      </c>
      <c r="O14" s="40" t="e">
        <f>HLOOKUP('Contract Year 6 (Opt 1) -Detail'!O13,'Labor Categories_W_PRICES'!$B$4:$AJ$18,2,FALSE)</f>
        <v>#N/A</v>
      </c>
      <c r="P14" s="40" t="e">
        <f>HLOOKUP('Contract Year 6 (Opt 1) -Detail'!P13,'Labor Categories_W_PRICES'!$B$4:$AJ$18,2,FALSE)</f>
        <v>#N/A</v>
      </c>
      <c r="Q14" s="40" t="e">
        <f>HLOOKUP('Contract Year 6 (Opt 1) -Detail'!Q13,'Labor Categories_W_PRICES'!$B$4:$AJ$18,2,FALSE)</f>
        <v>#N/A</v>
      </c>
      <c r="R14" s="40" t="e">
        <f>HLOOKUP('Contract Year 6 (Opt 1) -Detail'!R13,'Labor Categories_W_PRICES'!$B$4:$AJ$18,2,FALSE)</f>
        <v>#N/A</v>
      </c>
      <c r="S14" s="40" t="e">
        <f>HLOOKUP('Contract Year 6 (Opt 1) -Detail'!S13,'Labor Categories_W_PRICES'!$B$4:$AJ$18,2,FALSE)</f>
        <v>#N/A</v>
      </c>
      <c r="T14" s="40" t="e">
        <f>HLOOKUP('Contract Year 6 (Opt 1)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2">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157</v>
      </c>
      <c r="B16" s="86" t="s">
        <v>160</v>
      </c>
      <c r="C16" s="89" t="s">
        <v>259</v>
      </c>
      <c r="D16" s="92" t="s">
        <v>155</v>
      </c>
      <c r="E16" s="95" t="s">
        <v>66</v>
      </c>
      <c r="F16" s="86">
        <v>1</v>
      </c>
      <c r="G16" s="78">
        <v>0</v>
      </c>
      <c r="H16" s="106">
        <f t="shared" si="1"/>
        <v>0</v>
      </c>
      <c r="I16" s="80">
        <f>SUM(K18:T18)</f>
        <v>0</v>
      </c>
      <c r="J16" s="38" t="s">
        <v>20</v>
      </c>
      <c r="K16" s="39" t="s">
        <v>8</v>
      </c>
      <c r="L16" s="39" t="s">
        <v>57</v>
      </c>
      <c r="M16" s="39" t="s">
        <v>57</v>
      </c>
      <c r="N16" s="39" t="s">
        <v>57</v>
      </c>
      <c r="O16" s="39" t="s">
        <v>57</v>
      </c>
      <c r="P16" s="39" t="s">
        <v>57</v>
      </c>
      <c r="Q16" s="39" t="s">
        <v>57</v>
      </c>
      <c r="R16" s="39" t="s">
        <v>57</v>
      </c>
      <c r="S16" s="39" t="s">
        <v>57</v>
      </c>
      <c r="T16" s="39" t="s">
        <v>57</v>
      </c>
    </row>
    <row r="17" spans="1:20" ht="60.75" customHeight="1" thickTop="1" thickBot="1" x14ac:dyDescent="0.25">
      <c r="A17" s="84"/>
      <c r="B17" s="87"/>
      <c r="C17" s="90"/>
      <c r="D17" s="93"/>
      <c r="E17" s="96"/>
      <c r="F17" s="87"/>
      <c r="G17" s="79"/>
      <c r="H17" s="107"/>
      <c r="I17" s="81"/>
      <c r="J17" s="38" t="s">
        <v>51</v>
      </c>
      <c r="K17" s="40" t="str">
        <f>HLOOKUP('Contract Year 6 (Opt 1) -Detail'!K16,'Labor Categories_W_PRICES'!$B$4:$AJ$18,2,FALSE)</f>
        <v>Junior Technician (example)</v>
      </c>
      <c r="L17" s="40" t="e">
        <f>HLOOKUP('Contract Year 6 (Opt 1) -Detail'!L16,'Labor Categories_W_PRICES'!$B$4:$AJ$18,2,FALSE)</f>
        <v>#N/A</v>
      </c>
      <c r="M17" s="40" t="e">
        <f>HLOOKUP('Contract Year 6 (Opt 1) -Detail'!M16,'Labor Categories_W_PRICES'!$B$4:$AJ$18,2,FALSE)</f>
        <v>#N/A</v>
      </c>
      <c r="N17" s="40" t="e">
        <f>HLOOKUP('Contract Year 6 (Opt 1) -Detail'!N16,'Labor Categories_W_PRICES'!$B$4:$AJ$18,2,FALSE)</f>
        <v>#N/A</v>
      </c>
      <c r="O17" s="40" t="e">
        <f>HLOOKUP('Contract Year 6 (Opt 1) -Detail'!O16,'Labor Categories_W_PRICES'!$B$4:$AJ$18,2,FALSE)</f>
        <v>#N/A</v>
      </c>
      <c r="P17" s="40" t="e">
        <f>HLOOKUP('Contract Year 6 (Opt 1) -Detail'!P16,'Labor Categories_W_PRICES'!$B$4:$AJ$18,2,FALSE)</f>
        <v>#N/A</v>
      </c>
      <c r="Q17" s="40" t="e">
        <f>HLOOKUP('Contract Year 6 (Opt 1) -Detail'!Q16,'Labor Categories_W_PRICES'!$B$4:$AJ$18,2,FALSE)</f>
        <v>#N/A</v>
      </c>
      <c r="R17" s="40" t="e">
        <f>HLOOKUP('Contract Year 6 (Opt 1) -Detail'!R16,'Labor Categories_W_PRICES'!$B$4:$AJ$18,2,FALSE)</f>
        <v>#N/A</v>
      </c>
      <c r="S17" s="40" t="e">
        <f>HLOOKUP('Contract Year 6 (Opt 1) -Detail'!S16,'Labor Categories_W_PRICES'!$B$4:$AJ$18,2,FALSE)</f>
        <v>#N/A</v>
      </c>
      <c r="T17" s="40" t="e">
        <f>HLOOKUP('Contract Year 6 (Opt 1) -Detail'!T16,'Labor Categories_W_PRICES'!$B$4:$AJ$18,2,FALSE)</f>
        <v>#N/A</v>
      </c>
    </row>
    <row r="18" spans="1:20" ht="60.75" customHeight="1" thickTop="1" thickBot="1" x14ac:dyDescent="0.25">
      <c r="A18" s="85"/>
      <c r="B18" s="88"/>
      <c r="C18" s="91"/>
      <c r="D18" s="94"/>
      <c r="E18" s="97"/>
      <c r="F18" s="88"/>
      <c r="G18" s="79"/>
      <c r="H18" s="108"/>
      <c r="I18" s="82"/>
      <c r="J18" s="41" t="s">
        <v>58</v>
      </c>
      <c r="K18" s="3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110</v>
      </c>
      <c r="B19" s="86" t="s">
        <v>158</v>
      </c>
      <c r="C19" s="89" t="s">
        <v>228</v>
      </c>
      <c r="D19" s="112" t="s">
        <v>155</v>
      </c>
      <c r="E19" s="95" t="s">
        <v>66</v>
      </c>
      <c r="F19" s="86">
        <v>1</v>
      </c>
      <c r="G19" s="78">
        <v>0</v>
      </c>
      <c r="H19" s="106">
        <f t="shared" si="1"/>
        <v>0</v>
      </c>
      <c r="I19" s="80">
        <f>SUM(K21:T21)</f>
        <v>0</v>
      </c>
      <c r="J19" s="38" t="s">
        <v>20</v>
      </c>
      <c r="K19" s="39" t="s">
        <v>8</v>
      </c>
      <c r="L19" s="39" t="s">
        <v>57</v>
      </c>
      <c r="M19" s="39" t="s">
        <v>57</v>
      </c>
      <c r="N19" s="39" t="s">
        <v>57</v>
      </c>
      <c r="O19" s="39" t="s">
        <v>57</v>
      </c>
      <c r="P19" s="39" t="s">
        <v>57</v>
      </c>
      <c r="Q19" s="39" t="s">
        <v>57</v>
      </c>
      <c r="R19" s="39" t="s">
        <v>57</v>
      </c>
      <c r="S19" s="39" t="s">
        <v>57</v>
      </c>
      <c r="T19" s="39" t="s">
        <v>57</v>
      </c>
    </row>
    <row r="20" spans="1:20" ht="60.75" customHeight="1" thickTop="1" thickBot="1" x14ac:dyDescent="0.25">
      <c r="A20" s="84"/>
      <c r="B20" s="87"/>
      <c r="C20" s="90"/>
      <c r="D20" s="113"/>
      <c r="E20" s="96"/>
      <c r="F20" s="87"/>
      <c r="G20" s="79"/>
      <c r="H20" s="107"/>
      <c r="I20" s="81"/>
      <c r="J20" s="38" t="s">
        <v>51</v>
      </c>
      <c r="K20" s="40" t="str">
        <f>HLOOKUP('Contract Year 6 (Opt 1) -Detail'!K19,'Labor Categories_W_PRICES'!$B$4:$AJ$18,2,FALSE)</f>
        <v>Junior Technician (example)</v>
      </c>
      <c r="L20" s="40" t="e">
        <f>HLOOKUP('Contract Year 6 (Opt 1) -Detail'!L19,'Labor Categories_W_PRICES'!$B$4:$AJ$18,2,FALSE)</f>
        <v>#N/A</v>
      </c>
      <c r="M20" s="40" t="e">
        <f>HLOOKUP('Contract Year 6 (Opt 1) -Detail'!M19,'Labor Categories_W_PRICES'!$B$4:$AJ$18,2,FALSE)</f>
        <v>#N/A</v>
      </c>
      <c r="N20" s="40" t="e">
        <f>HLOOKUP('Contract Year 6 (Opt 1) -Detail'!N19,'Labor Categories_W_PRICES'!$B$4:$AJ$18,2,FALSE)</f>
        <v>#N/A</v>
      </c>
      <c r="O20" s="40" t="e">
        <f>HLOOKUP('Contract Year 6 (Opt 1) -Detail'!O19,'Labor Categories_W_PRICES'!$B$4:$AJ$18,2,FALSE)</f>
        <v>#N/A</v>
      </c>
      <c r="P20" s="40" t="e">
        <f>HLOOKUP('Contract Year 6 (Opt 1) -Detail'!P19,'Labor Categories_W_PRICES'!$B$4:$AJ$18,2,FALSE)</f>
        <v>#N/A</v>
      </c>
      <c r="Q20" s="40" t="e">
        <f>HLOOKUP('Contract Year 6 (Opt 1) -Detail'!Q19,'Labor Categories_W_PRICES'!$B$4:$AJ$18,2,FALSE)</f>
        <v>#N/A</v>
      </c>
      <c r="R20" s="40" t="e">
        <f>HLOOKUP('Contract Year 6 (Opt 1) -Detail'!R19,'Labor Categories_W_PRICES'!$B$4:$AJ$18,2,FALSE)</f>
        <v>#N/A</v>
      </c>
      <c r="S20" s="40" t="e">
        <f>HLOOKUP('Contract Year 6 (Opt 1) -Detail'!S19,'Labor Categories_W_PRICES'!$B$4:$AJ$18,2,FALSE)</f>
        <v>#N/A</v>
      </c>
      <c r="T20" s="40" t="e">
        <f>HLOOKUP('Contract Year 6 (Opt 1) -Detail'!T19,'Labor Categories_W_PRICES'!$B$4:$AJ$18,2,FALSE)</f>
        <v>#N/A</v>
      </c>
    </row>
    <row r="21" spans="1:20" ht="60.75" customHeight="1" thickTop="1" thickBot="1" x14ac:dyDescent="0.25">
      <c r="A21" s="85"/>
      <c r="B21" s="88"/>
      <c r="C21" s="91"/>
      <c r="D21" s="114"/>
      <c r="E21" s="97"/>
      <c r="F21" s="88"/>
      <c r="G21" s="79"/>
      <c r="H21" s="108"/>
      <c r="I21" s="82"/>
      <c r="J21" s="41" t="s">
        <v>58</v>
      </c>
      <c r="K21" s="3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111</v>
      </c>
      <c r="B22" s="86" t="s">
        <v>159</v>
      </c>
      <c r="C22" s="89" t="s">
        <v>229</v>
      </c>
      <c r="D22" s="92" t="s">
        <v>155</v>
      </c>
      <c r="E22" s="95" t="s">
        <v>66</v>
      </c>
      <c r="F22" s="86">
        <v>1</v>
      </c>
      <c r="G22" s="78">
        <v>0</v>
      </c>
      <c r="H22" s="106">
        <f t="shared" si="1"/>
        <v>0</v>
      </c>
      <c r="I22" s="80">
        <f>SUM(K24:T24)</f>
        <v>0</v>
      </c>
      <c r="J22" s="38" t="s">
        <v>20</v>
      </c>
      <c r="K22" s="39" t="s">
        <v>8</v>
      </c>
      <c r="L22" s="39" t="s">
        <v>57</v>
      </c>
      <c r="M22" s="39" t="s">
        <v>57</v>
      </c>
      <c r="N22" s="39" t="s">
        <v>57</v>
      </c>
      <c r="O22" s="39" t="s">
        <v>57</v>
      </c>
      <c r="P22" s="39" t="s">
        <v>57</v>
      </c>
      <c r="Q22" s="39" t="s">
        <v>57</v>
      </c>
      <c r="R22" s="39" t="s">
        <v>57</v>
      </c>
      <c r="S22" s="39" t="s">
        <v>57</v>
      </c>
      <c r="T22" s="39" t="s">
        <v>57</v>
      </c>
    </row>
    <row r="23" spans="1:20" ht="60.75" customHeight="1" thickTop="1" thickBot="1" x14ac:dyDescent="0.25">
      <c r="A23" s="84"/>
      <c r="B23" s="87"/>
      <c r="C23" s="90"/>
      <c r="D23" s="93"/>
      <c r="E23" s="96"/>
      <c r="F23" s="87"/>
      <c r="G23" s="79"/>
      <c r="H23" s="107"/>
      <c r="I23" s="81"/>
      <c r="J23" s="38" t="s">
        <v>51</v>
      </c>
      <c r="K23" s="40" t="str">
        <f>HLOOKUP('Contract Year 6 (Opt 1) -Detail'!K22,'Labor Categories_W_PRICES'!$B$4:$AJ$18,2,FALSE)</f>
        <v>Junior Technician (example)</v>
      </c>
      <c r="L23" s="40" t="e">
        <f>HLOOKUP('Contract Year 6 (Opt 1) -Detail'!L22,'Labor Categories_W_PRICES'!$B$4:$AJ$18,2,FALSE)</f>
        <v>#N/A</v>
      </c>
      <c r="M23" s="40" t="e">
        <f>HLOOKUP('Contract Year 6 (Opt 1) -Detail'!M22,'Labor Categories_W_PRICES'!$B$4:$AJ$18,2,FALSE)</f>
        <v>#N/A</v>
      </c>
      <c r="N23" s="40" t="e">
        <f>HLOOKUP('Contract Year 6 (Opt 1) -Detail'!N22,'Labor Categories_W_PRICES'!$B$4:$AJ$18,2,FALSE)</f>
        <v>#N/A</v>
      </c>
      <c r="O23" s="40" t="e">
        <f>HLOOKUP('Contract Year 6 (Opt 1) -Detail'!O22,'Labor Categories_W_PRICES'!$B$4:$AJ$18,2,FALSE)</f>
        <v>#N/A</v>
      </c>
      <c r="P23" s="40" t="e">
        <f>HLOOKUP('Contract Year 6 (Opt 1) -Detail'!P22,'Labor Categories_W_PRICES'!$B$4:$AJ$18,2,FALSE)</f>
        <v>#N/A</v>
      </c>
      <c r="Q23" s="40" t="e">
        <f>HLOOKUP('Contract Year 6 (Opt 1) -Detail'!Q22,'Labor Categories_W_PRICES'!$B$4:$AJ$18,2,FALSE)</f>
        <v>#N/A</v>
      </c>
      <c r="R23" s="40" t="e">
        <f>HLOOKUP('Contract Year 6 (Opt 1) -Detail'!R22,'Labor Categories_W_PRICES'!$B$4:$AJ$18,2,FALSE)</f>
        <v>#N/A</v>
      </c>
      <c r="S23" s="40" t="e">
        <f>HLOOKUP('Contract Year 6 (Opt 1) -Detail'!S22,'Labor Categories_W_PRICES'!$B$4:$AJ$18,2,FALSE)</f>
        <v>#N/A</v>
      </c>
      <c r="T23" s="40" t="e">
        <f>HLOOKUP('Contract Year 6 (Opt 1) -Detail'!T22,'Labor Categories_W_PRICES'!$B$4:$AJ$18,2,FALSE)</f>
        <v>#N/A</v>
      </c>
    </row>
    <row r="24" spans="1:20" ht="60.75" customHeight="1" thickTop="1" thickBot="1" x14ac:dyDescent="0.25">
      <c r="A24" s="85"/>
      <c r="B24" s="88"/>
      <c r="C24" s="91"/>
      <c r="D24" s="94"/>
      <c r="E24" s="97"/>
      <c r="F24" s="88"/>
      <c r="G24" s="79"/>
      <c r="H24" s="108"/>
      <c r="I24" s="82"/>
      <c r="J24" s="41" t="s">
        <v>58</v>
      </c>
      <c r="K24" s="3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112</v>
      </c>
      <c r="B25" s="86" t="s">
        <v>153</v>
      </c>
      <c r="C25" s="89" t="s">
        <v>227</v>
      </c>
      <c r="D25" s="112" t="s">
        <v>155</v>
      </c>
      <c r="E25" s="95" t="s">
        <v>66</v>
      </c>
      <c r="F25" s="86">
        <v>1</v>
      </c>
      <c r="G25" s="78">
        <v>0</v>
      </c>
      <c r="H25" s="106">
        <f t="shared" si="1"/>
        <v>0</v>
      </c>
      <c r="I25" s="80">
        <f>SUM(K27:T27)</f>
        <v>0</v>
      </c>
      <c r="J25" s="38" t="s">
        <v>20</v>
      </c>
      <c r="K25" s="39" t="s">
        <v>8</v>
      </c>
      <c r="L25" s="39" t="s">
        <v>57</v>
      </c>
      <c r="M25" s="39" t="s">
        <v>57</v>
      </c>
      <c r="N25" s="39" t="s">
        <v>57</v>
      </c>
      <c r="O25" s="39" t="s">
        <v>57</v>
      </c>
      <c r="P25" s="39" t="s">
        <v>57</v>
      </c>
      <c r="Q25" s="39" t="s">
        <v>57</v>
      </c>
      <c r="R25" s="39" t="s">
        <v>57</v>
      </c>
      <c r="S25" s="39" t="s">
        <v>57</v>
      </c>
      <c r="T25" s="39" t="s">
        <v>57</v>
      </c>
    </row>
    <row r="26" spans="1:20" ht="60.75" customHeight="1" thickTop="1" thickBot="1" x14ac:dyDescent="0.25">
      <c r="A26" s="84"/>
      <c r="B26" s="87"/>
      <c r="C26" s="90"/>
      <c r="D26" s="113"/>
      <c r="E26" s="96"/>
      <c r="F26" s="87"/>
      <c r="G26" s="79"/>
      <c r="H26" s="107"/>
      <c r="I26" s="81"/>
      <c r="J26" s="38" t="s">
        <v>51</v>
      </c>
      <c r="K26" s="40" t="str">
        <f>HLOOKUP('Contract Year 6 (Opt 1) -Detail'!K25,'Labor Categories_W_PRICES'!$B$4:$AJ$18,2,FALSE)</f>
        <v>Junior Technician (example)</v>
      </c>
      <c r="L26" s="40" t="e">
        <f>HLOOKUP('Contract Year 6 (Opt 1) -Detail'!L25,'Labor Categories_W_PRICES'!$B$4:$AJ$18,2,FALSE)</f>
        <v>#N/A</v>
      </c>
      <c r="M26" s="40" t="e">
        <f>HLOOKUP('Contract Year 6 (Opt 1) -Detail'!M25,'Labor Categories_W_PRICES'!$B$4:$AJ$18,2,FALSE)</f>
        <v>#N/A</v>
      </c>
      <c r="N26" s="40" t="e">
        <f>HLOOKUP('Contract Year 6 (Opt 1) -Detail'!N25,'Labor Categories_W_PRICES'!$B$4:$AJ$18,2,FALSE)</f>
        <v>#N/A</v>
      </c>
      <c r="O26" s="40" t="e">
        <f>HLOOKUP('Contract Year 6 (Opt 1) -Detail'!O25,'Labor Categories_W_PRICES'!$B$4:$AJ$18,2,FALSE)</f>
        <v>#N/A</v>
      </c>
      <c r="P26" s="40" t="e">
        <f>HLOOKUP('Contract Year 6 (Opt 1) -Detail'!P25,'Labor Categories_W_PRICES'!$B$4:$AJ$18,2,FALSE)</f>
        <v>#N/A</v>
      </c>
      <c r="Q26" s="40" t="e">
        <f>HLOOKUP('Contract Year 6 (Opt 1) -Detail'!Q25,'Labor Categories_W_PRICES'!$B$4:$AJ$18,2,FALSE)</f>
        <v>#N/A</v>
      </c>
      <c r="R26" s="40" t="e">
        <f>HLOOKUP('Contract Year 6 (Opt 1) -Detail'!R25,'Labor Categories_W_PRICES'!$B$4:$AJ$18,2,FALSE)</f>
        <v>#N/A</v>
      </c>
      <c r="S26" s="40" t="e">
        <f>HLOOKUP('Contract Year 6 (Opt 1) -Detail'!S25,'Labor Categories_W_PRICES'!$B$4:$AJ$18,2,FALSE)</f>
        <v>#N/A</v>
      </c>
      <c r="T26" s="40" t="e">
        <f>HLOOKUP('Contract Year 6 (Opt 1) -Detail'!T25,'Labor Categories_W_PRICES'!$B$4:$AJ$18,2,FALSE)</f>
        <v>#N/A</v>
      </c>
    </row>
    <row r="27" spans="1:20" ht="60.75" customHeight="1" thickTop="1" thickBot="1" x14ac:dyDescent="0.25">
      <c r="A27" s="85"/>
      <c r="B27" s="88"/>
      <c r="C27" s="91"/>
      <c r="D27" s="114"/>
      <c r="E27" s="97"/>
      <c r="F27" s="88"/>
      <c r="G27" s="79"/>
      <c r="H27" s="108"/>
      <c r="I27" s="82"/>
      <c r="J27" s="41" t="s">
        <v>58</v>
      </c>
      <c r="K27" s="3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113</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210</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5.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114</v>
      </c>
      <c r="B34" s="86" t="s">
        <v>166</v>
      </c>
      <c r="C34" s="89" t="s">
        <v>231</v>
      </c>
      <c r="D34" s="143" t="s">
        <v>155</v>
      </c>
      <c r="E34" s="95" t="s">
        <v>66</v>
      </c>
      <c r="F34" s="86">
        <v>1</v>
      </c>
      <c r="G34" s="78">
        <v>0</v>
      </c>
      <c r="H34" s="106">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87"/>
      <c r="G35" s="79"/>
      <c r="H35" s="107"/>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87"/>
      <c r="G36" s="79"/>
      <c r="H36" s="108"/>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165</v>
      </c>
      <c r="B37" s="86" t="s">
        <v>196</v>
      </c>
      <c r="C37" s="89" t="s">
        <v>266</v>
      </c>
      <c r="D37" s="112" t="s">
        <v>155</v>
      </c>
      <c r="E37" s="115" t="s">
        <v>66</v>
      </c>
      <c r="F37" s="118" t="s">
        <v>193</v>
      </c>
      <c r="G37" s="121" t="s">
        <v>194</v>
      </c>
      <c r="H37" s="100">
        <v>0</v>
      </c>
      <c r="I37" s="80">
        <f>SUM(K39:T39)</f>
        <v>0</v>
      </c>
      <c r="J37" s="38" t="s">
        <v>20</v>
      </c>
      <c r="K37" s="52" t="s">
        <v>8</v>
      </c>
      <c r="L37" s="52" t="s">
        <v>57</v>
      </c>
      <c r="M37" s="52" t="s">
        <v>57</v>
      </c>
      <c r="N37" s="52" t="s">
        <v>57</v>
      </c>
      <c r="O37" s="52" t="s">
        <v>57</v>
      </c>
      <c r="P37" s="52" t="s">
        <v>57</v>
      </c>
      <c r="Q37" s="52" t="s">
        <v>57</v>
      </c>
      <c r="R37" s="52" t="s">
        <v>57</v>
      </c>
      <c r="S37" s="52" t="s">
        <v>57</v>
      </c>
      <c r="T37" s="52" t="s">
        <v>57</v>
      </c>
    </row>
    <row r="38" spans="1:20" ht="60.75" customHeight="1" thickTop="1" thickBot="1" x14ac:dyDescent="0.25">
      <c r="A38" s="84"/>
      <c r="B38" s="87"/>
      <c r="C38" s="90"/>
      <c r="D38" s="113"/>
      <c r="E38" s="116"/>
      <c r="F38" s="119"/>
      <c r="G38" s="122"/>
      <c r="H38" s="101"/>
      <c r="I38" s="81"/>
      <c r="J38" s="38" t="s">
        <v>51</v>
      </c>
      <c r="K38" s="40" t="str">
        <f>HLOOKUP('Contract Year 6 (Opt 1) -Detail'!K37,'Labor Categories_W_PRICES'!$B$4:$AJ$18,2,FALSE)</f>
        <v>Junior Technician (example)</v>
      </c>
      <c r="L38" s="40" t="e">
        <f>HLOOKUP('Contract Year 6 (Opt 1) -Detail'!L37,'Labor Categories_W_PRICES'!$B$4:$AJ$18,2,FALSE)</f>
        <v>#N/A</v>
      </c>
      <c r="M38" s="40" t="e">
        <f>HLOOKUP('Contract Year 6 (Opt 1) -Detail'!M37,'Labor Categories_W_PRICES'!$B$4:$AJ$18,2,FALSE)</f>
        <v>#N/A</v>
      </c>
      <c r="N38" s="40" t="e">
        <f>HLOOKUP('Contract Year 6 (Opt 1) -Detail'!N37,'Labor Categories_W_PRICES'!$B$4:$AJ$18,2,FALSE)</f>
        <v>#N/A</v>
      </c>
      <c r="O38" s="40" t="e">
        <f>HLOOKUP('Contract Year 6 (Opt 1) -Detail'!O37,'Labor Categories_W_PRICES'!$B$4:$AJ$18,2,FALSE)</f>
        <v>#N/A</v>
      </c>
      <c r="P38" s="40" t="e">
        <f>HLOOKUP('Contract Year 6 (Opt 1) -Detail'!P37,'Labor Categories_W_PRICES'!$B$4:$AJ$18,2,FALSE)</f>
        <v>#N/A</v>
      </c>
      <c r="Q38" s="40" t="e">
        <f>HLOOKUP('Contract Year 6 (Opt 1) -Detail'!Q37,'Labor Categories_W_PRICES'!$B$4:$AJ$18,2,FALSE)</f>
        <v>#N/A</v>
      </c>
      <c r="R38" s="40" t="e">
        <f>HLOOKUP('Contract Year 6 (Opt 1) -Detail'!R37,'Labor Categories_W_PRICES'!$B$4:$AJ$18,2,FALSE)</f>
        <v>#N/A</v>
      </c>
      <c r="S38" s="40" t="e">
        <f>HLOOKUP('Contract Year 6 (Opt 1) -Detail'!S37,'Labor Categories_W_PRICES'!$B$4:$AJ$18,2,FALSE)</f>
        <v>#N/A</v>
      </c>
      <c r="T38" s="40" t="e">
        <f>HLOOKUP('Contract Year 6 (Opt 1)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2">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211</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6 (Opt 1) -Detail'!K40,'Labor Categories_W_PRICES'!$B$4:$AJ$18,2,FALSE)</f>
        <v>Junior Technician (example)</v>
      </c>
      <c r="L41" s="40" t="e">
        <f>HLOOKUP('Contract Year 6 (Opt 1) -Detail'!L40,'Labor Categories_W_PRICES'!$B$4:$AJ$18,2,FALSE)</f>
        <v>#N/A</v>
      </c>
      <c r="M41" s="40" t="e">
        <f>HLOOKUP('Contract Year 6 (Opt 1) -Detail'!M40,'Labor Categories_W_PRICES'!$B$4:$AJ$18,2,FALSE)</f>
        <v>#N/A</v>
      </c>
      <c r="N41" s="40" t="e">
        <f>HLOOKUP('Contract Year 6 (Opt 1) -Detail'!N40,'Labor Categories_W_PRICES'!$B$4:$AJ$18,2,FALSE)</f>
        <v>#N/A</v>
      </c>
      <c r="O41" s="40" t="e">
        <f>HLOOKUP('Contract Year 6 (Opt 1) -Detail'!O40,'Labor Categories_W_PRICES'!$B$4:$AJ$18,2,FALSE)</f>
        <v>#N/A</v>
      </c>
      <c r="P41" s="40" t="e">
        <f>HLOOKUP('Contract Year 6 (Opt 1) -Detail'!P40,'Labor Categories_W_PRICES'!$B$4:$AJ$18,2,FALSE)</f>
        <v>#N/A</v>
      </c>
      <c r="Q41" s="40" t="e">
        <f>HLOOKUP('Contract Year 6 (Opt 1) -Detail'!Q40,'Labor Categories_W_PRICES'!$B$4:$AJ$18,2,FALSE)</f>
        <v>#N/A</v>
      </c>
      <c r="R41" s="40" t="e">
        <f>HLOOKUP('Contract Year 6 (Opt 1) -Detail'!R40,'Labor Categories_W_PRICES'!$B$4:$AJ$18,2,FALSE)</f>
        <v>#N/A</v>
      </c>
      <c r="S41" s="40" t="e">
        <f>HLOOKUP('Contract Year 6 (Opt 1) -Detail'!S40,'Labor Categories_W_PRICES'!$B$4:$AJ$18,2,FALSE)</f>
        <v>#N/A</v>
      </c>
      <c r="T41" s="40" t="e">
        <f>HLOOKUP('Contract Year 6 (Opt 1)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239</v>
      </c>
      <c r="B44" s="32" t="s">
        <v>236</v>
      </c>
      <c r="C44" s="32"/>
      <c r="D44" s="32"/>
      <c r="E44" s="32"/>
      <c r="F44" s="32"/>
      <c r="G44" s="32"/>
      <c r="H44" s="33">
        <f>SUM(H4:H42)</f>
        <v>0</v>
      </c>
      <c r="I44" s="34"/>
      <c r="K44" s="47"/>
      <c r="L44" s="48"/>
      <c r="M44" s="48"/>
      <c r="N44" s="48"/>
      <c r="O44" s="48"/>
      <c r="P44" s="48"/>
      <c r="Q44" s="48"/>
      <c r="R44" s="48"/>
      <c r="S44" s="48"/>
      <c r="T44" s="49"/>
    </row>
  </sheetData>
  <mergeCells count="127">
    <mergeCell ref="D7:D9"/>
    <mergeCell ref="D10:D12"/>
    <mergeCell ref="D13:D15"/>
    <mergeCell ref="D16:D18"/>
    <mergeCell ref="D19:D21"/>
    <mergeCell ref="D22:D24"/>
    <mergeCell ref="D25:D27"/>
    <mergeCell ref="D28:D30"/>
    <mergeCell ref="D31:D33"/>
    <mergeCell ref="F31:F33"/>
    <mergeCell ref="G31:G33"/>
    <mergeCell ref="H31:H33"/>
    <mergeCell ref="I31:I33"/>
    <mergeCell ref="A37:A39"/>
    <mergeCell ref="A31:A33"/>
    <mergeCell ref="B31:B33"/>
    <mergeCell ref="C31:C33"/>
    <mergeCell ref="E31:E33"/>
    <mergeCell ref="B34:B36"/>
    <mergeCell ref="C34:C36"/>
    <mergeCell ref="E34:E36"/>
    <mergeCell ref="F34:F36"/>
    <mergeCell ref="G34:G36"/>
    <mergeCell ref="D34:D36"/>
    <mergeCell ref="D37:D39"/>
    <mergeCell ref="G40:G42"/>
    <mergeCell ref="H40:H42"/>
    <mergeCell ref="I40:I42"/>
    <mergeCell ref="B37:B39"/>
    <mergeCell ref="C37:C39"/>
    <mergeCell ref="E37:E39"/>
    <mergeCell ref="F37:F39"/>
    <mergeCell ref="G37:G39"/>
    <mergeCell ref="H37:H39"/>
    <mergeCell ref="I37:I39"/>
    <mergeCell ref="D40:D42"/>
    <mergeCell ref="A40:A42"/>
    <mergeCell ref="B40:B42"/>
    <mergeCell ref="C40:C42"/>
    <mergeCell ref="E40:E42"/>
    <mergeCell ref="F40:F42"/>
    <mergeCell ref="G7:G9"/>
    <mergeCell ref="H7:H9"/>
    <mergeCell ref="I7:I9"/>
    <mergeCell ref="A13:A15"/>
    <mergeCell ref="B13:B15"/>
    <mergeCell ref="C13:C15"/>
    <mergeCell ref="E13:E15"/>
    <mergeCell ref="F13:F15"/>
    <mergeCell ref="G13:G15"/>
    <mergeCell ref="H13:H15"/>
    <mergeCell ref="I13:I15"/>
    <mergeCell ref="A7:A9"/>
    <mergeCell ref="B7:B9"/>
    <mergeCell ref="C7:C9"/>
    <mergeCell ref="E7:E9"/>
    <mergeCell ref="F7:F9"/>
    <mergeCell ref="H34:H36"/>
    <mergeCell ref="I34:I36"/>
    <mergeCell ref="A34:A36"/>
    <mergeCell ref="H25:H27"/>
    <mergeCell ref="I25:I27"/>
    <mergeCell ref="A28:A30"/>
    <mergeCell ref="B28:B30"/>
    <mergeCell ref="C28:C30"/>
    <mergeCell ref="E28:E30"/>
    <mergeCell ref="F28:F30"/>
    <mergeCell ref="G28:G30"/>
    <mergeCell ref="H28:H30"/>
    <mergeCell ref="I28:I30"/>
    <mergeCell ref="A25:A27"/>
    <mergeCell ref="B25:B27"/>
    <mergeCell ref="C25:C27"/>
    <mergeCell ref="E25:E27"/>
    <mergeCell ref="F25:F27"/>
    <mergeCell ref="G25:G27"/>
    <mergeCell ref="H19:H21"/>
    <mergeCell ref="I19:I21"/>
    <mergeCell ref="A22:A24"/>
    <mergeCell ref="B22:B24"/>
    <mergeCell ref="C22:C24"/>
    <mergeCell ref="E22:E24"/>
    <mergeCell ref="F22:F24"/>
    <mergeCell ref="G22:G24"/>
    <mergeCell ref="H22:H24"/>
    <mergeCell ref="I22:I24"/>
    <mergeCell ref="A19:A21"/>
    <mergeCell ref="B19:B21"/>
    <mergeCell ref="C19:C21"/>
    <mergeCell ref="E19:E21"/>
    <mergeCell ref="F19:F21"/>
    <mergeCell ref="G19:G21"/>
    <mergeCell ref="H10:H12"/>
    <mergeCell ref="I10:I12"/>
    <mergeCell ref="A16:A18"/>
    <mergeCell ref="B16:B18"/>
    <mergeCell ref="C16:C18"/>
    <mergeCell ref="E16:E18"/>
    <mergeCell ref="F16:F18"/>
    <mergeCell ref="G16:G18"/>
    <mergeCell ref="H16:H18"/>
    <mergeCell ref="I16:I18"/>
    <mergeCell ref="A10:A12"/>
    <mergeCell ref="B10:B12"/>
    <mergeCell ref="C10:C12"/>
    <mergeCell ref="E10:E12"/>
    <mergeCell ref="F10:F12"/>
    <mergeCell ref="G10:G12"/>
    <mergeCell ref="J2:J3"/>
    <mergeCell ref="A4:A6"/>
    <mergeCell ref="B4:B6"/>
    <mergeCell ref="C4:C6"/>
    <mergeCell ref="E4:E6"/>
    <mergeCell ref="F4:F6"/>
    <mergeCell ref="G4:G6"/>
    <mergeCell ref="H4:H6"/>
    <mergeCell ref="I4:I6"/>
    <mergeCell ref="D4:D6"/>
    <mergeCell ref="A1:H1"/>
    <mergeCell ref="A2:A3"/>
    <mergeCell ref="B2:B3"/>
    <mergeCell ref="C2:C3"/>
    <mergeCell ref="E2:E3"/>
    <mergeCell ref="F2:F3"/>
    <mergeCell ref="G2:G3"/>
    <mergeCell ref="H2:H3"/>
    <mergeCell ref="I2:I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4"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2.218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179</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7 (Opt 1) -Detail'!K7,'Labor Categories_W_PRICES'!$B$4:$AJ$18,2,FALSE)</f>
        <v>Junior Technician (example)</v>
      </c>
      <c r="L8" s="40" t="e">
        <f>HLOOKUP('Contract Year 7 (Opt 1) -Detail'!L7,'Labor Categories_W_PRICES'!$B$4:$AJ$18,2,FALSE)</f>
        <v>#N/A</v>
      </c>
      <c r="M8" s="40" t="e">
        <f>HLOOKUP('Contract Year 7 (Opt 1) -Detail'!M7,'Labor Categories_W_PRICES'!$B$4:$AJ$18,2,FALSE)</f>
        <v>#N/A</v>
      </c>
      <c r="N8" s="40" t="e">
        <f>HLOOKUP('Contract Year 7 (Opt 1) -Detail'!N7,'Labor Categories_W_PRICES'!$B$4:$AJ$18,2,FALSE)</f>
        <v>#N/A</v>
      </c>
      <c r="O8" s="40" t="e">
        <f>HLOOKUP('Contract Year 7 (Opt 1) -Detail'!O7,'Labor Categories_W_PRICES'!$B$4:$AJ$18,2,FALSE)</f>
        <v>#N/A</v>
      </c>
      <c r="P8" s="40" t="e">
        <f>HLOOKUP('Contract Year 7 (Opt 1) -Detail'!P7,'Labor Categories_W_PRICES'!$B$4:$AJ$18,2,FALSE)</f>
        <v>#N/A</v>
      </c>
      <c r="Q8" s="40" t="e">
        <f>HLOOKUP('Contract Year 7 (Opt 1) -Detail'!Q7,'Labor Categories_W_PRICES'!$B$4:$AJ$18,2,FALSE)</f>
        <v>#N/A</v>
      </c>
      <c r="R8" s="40" t="e">
        <f>HLOOKUP('Contract Year 7 (Opt 1) -Detail'!R7,'Labor Categories_W_PRICES'!$B$4:$AJ$18,2,FALSE)</f>
        <v>#N/A</v>
      </c>
      <c r="S8" s="40" t="e">
        <f>HLOOKUP('Contract Year 7 (Opt 1) -Detail'!S7,'Labor Categories_W_PRICES'!$B$4:$AJ$18,2,FALSE)</f>
        <v>#N/A</v>
      </c>
      <c r="T8" s="40" t="e">
        <f>HLOOKUP('Contract Year 7 (Opt 1)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212</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7 (Opt 1) -Detail'!K10,'Labor Categories_W_PRICES'!$B$4:$AJ$18,2,FALSE)</f>
        <v>Junior Technician (example)</v>
      </c>
      <c r="L11" s="40" t="e">
        <f>HLOOKUP('Contract Year 7 (Opt 1) -Detail'!L10,'Labor Categories_W_PRICES'!$B$4:$AJ$18,2,FALSE)</f>
        <v>#N/A</v>
      </c>
      <c r="M11" s="40" t="e">
        <f>HLOOKUP('Contract Year 7 (Opt 1) -Detail'!M10,'Labor Categories_W_PRICES'!$B$4:$AJ$18,2,FALSE)</f>
        <v>#N/A</v>
      </c>
      <c r="N11" s="40" t="e">
        <f>HLOOKUP('Contract Year 7 (Opt 1) -Detail'!N10,'Labor Categories_W_PRICES'!$B$4:$AJ$18,2,FALSE)</f>
        <v>#N/A</v>
      </c>
      <c r="O11" s="40" t="e">
        <f>HLOOKUP('Contract Year 7 (Opt 1) -Detail'!O10,'Labor Categories_W_PRICES'!$B$4:$AJ$18,2,FALSE)</f>
        <v>#N/A</v>
      </c>
      <c r="P11" s="40" t="e">
        <f>HLOOKUP('Contract Year 7 (Opt 1) -Detail'!P10,'Labor Categories_W_PRICES'!$B$4:$AJ$18,2,FALSE)</f>
        <v>#N/A</v>
      </c>
      <c r="Q11" s="40" t="e">
        <f>HLOOKUP('Contract Year 7 (Opt 1) -Detail'!Q10,'Labor Categories_W_PRICES'!$B$4:$AJ$18,2,FALSE)</f>
        <v>#N/A</v>
      </c>
      <c r="R11" s="40" t="e">
        <f>HLOOKUP('Contract Year 7 (Opt 1) -Detail'!R10,'Labor Categories_W_PRICES'!$B$4:$AJ$18,2,FALSE)</f>
        <v>#N/A</v>
      </c>
      <c r="S11" s="40" t="e">
        <f>HLOOKUP('Contract Year 7 (Opt 1) -Detail'!S10,'Labor Categories_W_PRICES'!$B$4:$AJ$18,2,FALSE)</f>
        <v>#N/A</v>
      </c>
      <c r="T11" s="40" t="e">
        <f>HLOOKUP('Contract Year 7 (Opt 1)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115</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7 (Opt 1) -Detail'!K13,'Labor Categories_W_PRICES'!$B$4:$AJ$18,2,FALSE)</f>
        <v>Junior Technician (example)</v>
      </c>
      <c r="L14" s="40" t="e">
        <f>HLOOKUP('Contract Year 7 (Opt 1) -Detail'!L13,'Labor Categories_W_PRICES'!$B$4:$AJ$18,2,FALSE)</f>
        <v>#N/A</v>
      </c>
      <c r="M14" s="40" t="e">
        <f>HLOOKUP('Contract Year 7 (Opt 1) -Detail'!M13,'Labor Categories_W_PRICES'!$B$4:$AJ$18,2,FALSE)</f>
        <v>#N/A</v>
      </c>
      <c r="N14" s="40" t="e">
        <f>HLOOKUP('Contract Year 7 (Opt 1) -Detail'!N13,'Labor Categories_W_PRICES'!$B$4:$AJ$18,2,FALSE)</f>
        <v>#N/A</v>
      </c>
      <c r="O14" s="40" t="e">
        <f>HLOOKUP('Contract Year 7 (Opt 1) -Detail'!O13,'Labor Categories_W_PRICES'!$B$4:$AJ$18,2,FALSE)</f>
        <v>#N/A</v>
      </c>
      <c r="P14" s="40" t="e">
        <f>HLOOKUP('Contract Year 7 (Opt 1) -Detail'!P13,'Labor Categories_W_PRICES'!$B$4:$AJ$18,2,FALSE)</f>
        <v>#N/A</v>
      </c>
      <c r="Q14" s="40" t="e">
        <f>HLOOKUP('Contract Year 7 (Opt 1) -Detail'!Q13,'Labor Categories_W_PRICES'!$B$4:$AJ$18,2,FALSE)</f>
        <v>#N/A</v>
      </c>
      <c r="R14" s="40" t="e">
        <f>HLOOKUP('Contract Year 7 (Opt 1) -Detail'!R13,'Labor Categories_W_PRICES'!$B$4:$AJ$18,2,FALSE)</f>
        <v>#N/A</v>
      </c>
      <c r="S14" s="40" t="e">
        <f>HLOOKUP('Contract Year 7 (Opt 1) -Detail'!S13,'Labor Categories_W_PRICES'!$B$4:$AJ$18,2,FALSE)</f>
        <v>#N/A</v>
      </c>
      <c r="T14" s="40" t="e">
        <f>HLOOKUP('Contract Year 7 (Opt 1)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116</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7 (Opt 1) -Detail'!K16,'Labor Categories_W_PRICES'!$B$4:$AJ$18,2,FALSE)</f>
        <v>Junior Technician (example)</v>
      </c>
      <c r="L17" s="40" t="e">
        <f>HLOOKUP('Contract Year 7 (Opt 1) -Detail'!L16,'Labor Categories_W_PRICES'!$B$4:$AJ$18,2,FALSE)</f>
        <v>#N/A</v>
      </c>
      <c r="M17" s="40" t="e">
        <f>HLOOKUP('Contract Year 7 (Opt 1) -Detail'!M16,'Labor Categories_W_PRICES'!$B$4:$AJ$18,2,FALSE)</f>
        <v>#N/A</v>
      </c>
      <c r="N17" s="40" t="e">
        <f>HLOOKUP('Contract Year 7 (Opt 1) -Detail'!N16,'Labor Categories_W_PRICES'!$B$4:$AJ$18,2,FALSE)</f>
        <v>#N/A</v>
      </c>
      <c r="O17" s="40" t="e">
        <f>HLOOKUP('Contract Year 7 (Opt 1) -Detail'!O16,'Labor Categories_W_PRICES'!$B$4:$AJ$18,2,FALSE)</f>
        <v>#N/A</v>
      </c>
      <c r="P17" s="40" t="e">
        <f>HLOOKUP('Contract Year 7 (Opt 1) -Detail'!P16,'Labor Categories_W_PRICES'!$B$4:$AJ$18,2,FALSE)</f>
        <v>#N/A</v>
      </c>
      <c r="Q17" s="40" t="e">
        <f>HLOOKUP('Contract Year 7 (Opt 1) -Detail'!Q16,'Labor Categories_W_PRICES'!$B$4:$AJ$18,2,FALSE)</f>
        <v>#N/A</v>
      </c>
      <c r="R17" s="40" t="e">
        <f>HLOOKUP('Contract Year 7 (Opt 1) -Detail'!R16,'Labor Categories_W_PRICES'!$B$4:$AJ$18,2,FALSE)</f>
        <v>#N/A</v>
      </c>
      <c r="S17" s="40" t="e">
        <f>HLOOKUP('Contract Year 7 (Opt 1) -Detail'!S16,'Labor Categories_W_PRICES'!$B$4:$AJ$18,2,FALSE)</f>
        <v>#N/A</v>
      </c>
      <c r="T17" s="40" t="e">
        <f>HLOOKUP('Contract Year 7 (Opt 1)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117</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7 (Opt 1) -Detail'!K19,'Labor Categories_W_PRICES'!$B$4:$AJ$18,2,FALSE)</f>
        <v>Junior Technician (example)</v>
      </c>
      <c r="L20" s="40" t="e">
        <f>HLOOKUP('Contract Year 7 (Opt 1) -Detail'!L19,'Labor Categories_W_PRICES'!$B$4:$AJ$18,2,FALSE)</f>
        <v>#N/A</v>
      </c>
      <c r="M20" s="40" t="e">
        <f>HLOOKUP('Contract Year 7 (Opt 1) -Detail'!M19,'Labor Categories_W_PRICES'!$B$4:$AJ$18,2,FALSE)</f>
        <v>#N/A</v>
      </c>
      <c r="N20" s="40" t="e">
        <f>HLOOKUP('Contract Year 7 (Opt 1) -Detail'!N19,'Labor Categories_W_PRICES'!$B$4:$AJ$18,2,FALSE)</f>
        <v>#N/A</v>
      </c>
      <c r="O20" s="40" t="e">
        <f>HLOOKUP('Contract Year 7 (Opt 1) -Detail'!O19,'Labor Categories_W_PRICES'!$B$4:$AJ$18,2,FALSE)</f>
        <v>#N/A</v>
      </c>
      <c r="P20" s="40" t="e">
        <f>HLOOKUP('Contract Year 7 (Opt 1) -Detail'!P19,'Labor Categories_W_PRICES'!$B$4:$AJ$18,2,FALSE)</f>
        <v>#N/A</v>
      </c>
      <c r="Q20" s="40" t="e">
        <f>HLOOKUP('Contract Year 7 (Opt 1) -Detail'!Q19,'Labor Categories_W_PRICES'!$B$4:$AJ$18,2,FALSE)</f>
        <v>#N/A</v>
      </c>
      <c r="R20" s="40" t="e">
        <f>HLOOKUP('Contract Year 7 (Opt 1) -Detail'!R19,'Labor Categories_W_PRICES'!$B$4:$AJ$18,2,FALSE)</f>
        <v>#N/A</v>
      </c>
      <c r="S20" s="40" t="e">
        <f>HLOOKUP('Contract Year 7 (Opt 1) -Detail'!S19,'Labor Categories_W_PRICES'!$B$4:$AJ$18,2,FALSE)</f>
        <v>#N/A</v>
      </c>
      <c r="T20" s="40" t="e">
        <f>HLOOKUP('Contract Year 7 (Opt 1)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118</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7 (Opt 1) -Detail'!K22,'Labor Categories_W_PRICES'!$B$4:$AJ$18,2,FALSE)</f>
        <v>Junior Technician (example)</v>
      </c>
      <c r="L23" s="40" t="e">
        <f>HLOOKUP('Contract Year 7 (Opt 1) -Detail'!L22,'Labor Categories_W_PRICES'!$B$4:$AJ$18,2,FALSE)</f>
        <v>#N/A</v>
      </c>
      <c r="M23" s="40" t="e">
        <f>HLOOKUP('Contract Year 7 (Opt 1) -Detail'!M22,'Labor Categories_W_PRICES'!$B$4:$AJ$18,2,FALSE)</f>
        <v>#N/A</v>
      </c>
      <c r="N23" s="40" t="e">
        <f>HLOOKUP('Contract Year 7 (Opt 1) -Detail'!N22,'Labor Categories_W_PRICES'!$B$4:$AJ$18,2,FALSE)</f>
        <v>#N/A</v>
      </c>
      <c r="O23" s="40" t="e">
        <f>HLOOKUP('Contract Year 7 (Opt 1) -Detail'!O22,'Labor Categories_W_PRICES'!$B$4:$AJ$18,2,FALSE)</f>
        <v>#N/A</v>
      </c>
      <c r="P23" s="40" t="e">
        <f>HLOOKUP('Contract Year 7 (Opt 1) -Detail'!P22,'Labor Categories_W_PRICES'!$B$4:$AJ$18,2,FALSE)</f>
        <v>#N/A</v>
      </c>
      <c r="Q23" s="40" t="e">
        <f>HLOOKUP('Contract Year 7 (Opt 1) -Detail'!Q22,'Labor Categories_W_PRICES'!$B$4:$AJ$18,2,FALSE)</f>
        <v>#N/A</v>
      </c>
      <c r="R23" s="40" t="e">
        <f>HLOOKUP('Contract Year 7 (Opt 1) -Detail'!R22,'Labor Categories_W_PRICES'!$B$4:$AJ$18,2,FALSE)</f>
        <v>#N/A</v>
      </c>
      <c r="S23" s="40" t="e">
        <f>HLOOKUP('Contract Year 7 (Opt 1) -Detail'!S22,'Labor Categories_W_PRICES'!$B$4:$AJ$18,2,FALSE)</f>
        <v>#N/A</v>
      </c>
      <c r="T23" s="40" t="e">
        <f>HLOOKUP('Contract Year 7 (Opt 1)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119</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7 (Opt 1) -Detail'!K25,'Labor Categories_W_PRICES'!$B$4:$AJ$18,2,FALSE)</f>
        <v>Junior Technician (example)</v>
      </c>
      <c r="L26" s="40" t="e">
        <f>HLOOKUP('Contract Year 7 (Opt 1) -Detail'!L25,'Labor Categories_W_PRICES'!$B$4:$AJ$18,2,FALSE)</f>
        <v>#N/A</v>
      </c>
      <c r="M26" s="40" t="e">
        <f>HLOOKUP('Contract Year 7 (Opt 1) -Detail'!M25,'Labor Categories_W_PRICES'!$B$4:$AJ$18,2,FALSE)</f>
        <v>#N/A</v>
      </c>
      <c r="N26" s="40" t="e">
        <f>HLOOKUP('Contract Year 7 (Opt 1) -Detail'!N25,'Labor Categories_W_PRICES'!$B$4:$AJ$18,2,FALSE)</f>
        <v>#N/A</v>
      </c>
      <c r="O26" s="40" t="e">
        <f>HLOOKUP('Contract Year 7 (Opt 1) -Detail'!O25,'Labor Categories_W_PRICES'!$B$4:$AJ$18,2,FALSE)</f>
        <v>#N/A</v>
      </c>
      <c r="P26" s="40" t="e">
        <f>HLOOKUP('Contract Year 7 (Opt 1) -Detail'!P25,'Labor Categories_W_PRICES'!$B$4:$AJ$18,2,FALSE)</f>
        <v>#N/A</v>
      </c>
      <c r="Q26" s="40" t="e">
        <f>HLOOKUP('Contract Year 7 (Opt 1) -Detail'!Q25,'Labor Categories_W_PRICES'!$B$4:$AJ$18,2,FALSE)</f>
        <v>#N/A</v>
      </c>
      <c r="R26" s="40" t="e">
        <f>HLOOKUP('Contract Year 7 (Opt 1) -Detail'!R25,'Labor Categories_W_PRICES'!$B$4:$AJ$18,2,FALSE)</f>
        <v>#N/A</v>
      </c>
      <c r="S26" s="40" t="e">
        <f>HLOOKUP('Contract Year 7 (Opt 1) -Detail'!S25,'Labor Categories_W_PRICES'!$B$4:$AJ$18,2,FALSE)</f>
        <v>#N/A</v>
      </c>
      <c r="T26" s="40" t="e">
        <f>HLOOKUP('Contract Year 7 (Opt 1)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120</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213</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82.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121</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180</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7 (Opt 1) -Detail'!K37,'Labor Categories_W_PRICES'!$B$4:$AJ$18,2,FALSE)</f>
        <v>Junior Technician (example)</v>
      </c>
      <c r="L38" s="40" t="e">
        <f>HLOOKUP('Contract Year 7 (Opt 1) -Detail'!L37,'Labor Categories_W_PRICES'!$B$4:$AJ$18,2,FALSE)</f>
        <v>#N/A</v>
      </c>
      <c r="M38" s="40" t="e">
        <f>HLOOKUP('Contract Year 7 (Opt 1) -Detail'!M37,'Labor Categories_W_PRICES'!$B$4:$AJ$18,2,FALSE)</f>
        <v>#N/A</v>
      </c>
      <c r="N38" s="40" t="e">
        <f>HLOOKUP('Contract Year 7 (Opt 1) -Detail'!N37,'Labor Categories_W_PRICES'!$B$4:$AJ$18,2,FALSE)</f>
        <v>#N/A</v>
      </c>
      <c r="O38" s="40" t="e">
        <f>HLOOKUP('Contract Year 7 (Opt 1) -Detail'!O37,'Labor Categories_W_PRICES'!$B$4:$AJ$18,2,FALSE)</f>
        <v>#N/A</v>
      </c>
      <c r="P38" s="40" t="e">
        <f>HLOOKUP('Contract Year 7 (Opt 1) -Detail'!P37,'Labor Categories_W_PRICES'!$B$4:$AJ$18,2,FALSE)</f>
        <v>#N/A</v>
      </c>
      <c r="Q38" s="40" t="e">
        <f>HLOOKUP('Contract Year 7 (Opt 1) -Detail'!Q37,'Labor Categories_W_PRICES'!$B$4:$AJ$18,2,FALSE)</f>
        <v>#N/A</v>
      </c>
      <c r="R38" s="40" t="e">
        <f>HLOOKUP('Contract Year 7 (Opt 1) -Detail'!R37,'Labor Categories_W_PRICES'!$B$4:$AJ$18,2,FALSE)</f>
        <v>#N/A</v>
      </c>
      <c r="S38" s="40" t="e">
        <f>HLOOKUP('Contract Year 7 (Opt 1) -Detail'!S37,'Labor Categories_W_PRICES'!$B$4:$AJ$18,2,FALSE)</f>
        <v>#N/A</v>
      </c>
      <c r="T38" s="40" t="e">
        <f>HLOOKUP('Contract Year 7 (Opt 1)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214</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7 (Opt 1) -Detail'!K40,'Labor Categories_W_PRICES'!$B$4:$AJ$18,2,FALSE)</f>
        <v>Junior Technician (example)</v>
      </c>
      <c r="L41" s="40" t="e">
        <f>HLOOKUP('Contract Year 7 (Opt 1) -Detail'!L40,'Labor Categories_W_PRICES'!$B$4:$AJ$18,2,FALSE)</f>
        <v>#N/A</v>
      </c>
      <c r="M41" s="40" t="e">
        <f>HLOOKUP('Contract Year 7 (Opt 1) -Detail'!M40,'Labor Categories_W_PRICES'!$B$4:$AJ$18,2,FALSE)</f>
        <v>#N/A</v>
      </c>
      <c r="N41" s="40" t="e">
        <f>HLOOKUP('Contract Year 7 (Opt 1) -Detail'!N40,'Labor Categories_W_PRICES'!$B$4:$AJ$18,2,FALSE)</f>
        <v>#N/A</v>
      </c>
      <c r="O41" s="40" t="e">
        <f>HLOOKUP('Contract Year 7 (Opt 1) -Detail'!O40,'Labor Categories_W_PRICES'!$B$4:$AJ$18,2,FALSE)</f>
        <v>#N/A</v>
      </c>
      <c r="P41" s="40" t="e">
        <f>HLOOKUP('Contract Year 7 (Opt 1) -Detail'!P40,'Labor Categories_W_PRICES'!$B$4:$AJ$18,2,FALSE)</f>
        <v>#N/A</v>
      </c>
      <c r="Q41" s="40" t="e">
        <f>HLOOKUP('Contract Year 7 (Opt 1) -Detail'!Q40,'Labor Categories_W_PRICES'!$B$4:$AJ$18,2,FALSE)</f>
        <v>#N/A</v>
      </c>
      <c r="R41" s="40" t="e">
        <f>HLOOKUP('Contract Year 7 (Opt 1) -Detail'!R40,'Labor Categories_W_PRICES'!$B$4:$AJ$18,2,FALSE)</f>
        <v>#N/A</v>
      </c>
      <c r="S41" s="40" t="e">
        <f>HLOOKUP('Contract Year 7 (Opt 1) -Detail'!S40,'Labor Categories_W_PRICES'!$B$4:$AJ$18,2,FALSE)</f>
        <v>#N/A</v>
      </c>
      <c r="T41" s="40" t="e">
        <f>HLOOKUP('Contract Year 7 (Opt 1)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240</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topLeftCell="B34" zoomScale="80" zoomScaleNormal="80" workbookViewId="0">
      <selection activeCell="C37" sqref="C37:C39"/>
    </sheetView>
  </sheetViews>
  <sheetFormatPr defaultColWidth="8.88671875" defaultRowHeight="15" x14ac:dyDescent="0.2"/>
  <cols>
    <col min="1" max="1" width="12.77734375" style="36" customWidth="1"/>
    <col min="2" max="2" width="24.88671875" style="36" customWidth="1"/>
    <col min="3" max="3" width="53.77734375" style="51" customWidth="1"/>
    <col min="4" max="4" width="50.77734375" style="51" customWidth="1"/>
    <col min="5" max="5" width="13.88671875" style="36" customWidth="1"/>
    <col min="6" max="6" width="11.77734375" style="36" customWidth="1"/>
    <col min="7" max="7" width="17" style="36" customWidth="1"/>
    <col min="8" max="8" width="19.77734375" style="36" customWidth="1"/>
    <col min="9" max="9" width="14.33203125" style="50" customWidth="1"/>
    <col min="10" max="10" width="13.88671875" style="28" customWidth="1"/>
    <col min="11" max="20" width="20.33203125" style="28" customWidth="1"/>
    <col min="21" max="16384" width="8.88671875" style="28"/>
  </cols>
  <sheetData>
    <row r="1" spans="1:20" ht="27.6" customHeight="1" thickBot="1" x14ac:dyDescent="0.25">
      <c r="A1" s="130" t="s">
        <v>62</v>
      </c>
      <c r="B1" s="131"/>
      <c r="C1" s="131"/>
      <c r="D1" s="131"/>
      <c r="E1" s="131"/>
      <c r="F1" s="131"/>
      <c r="G1" s="131"/>
      <c r="H1" s="131"/>
      <c r="I1" s="19"/>
      <c r="J1" s="20"/>
      <c r="K1" s="20" t="s">
        <v>63</v>
      </c>
      <c r="L1" s="20"/>
      <c r="M1" s="20"/>
      <c r="N1" s="20"/>
      <c r="O1" s="20"/>
      <c r="P1" s="20"/>
      <c r="Q1" s="20"/>
      <c r="R1" s="20"/>
      <c r="S1" s="20"/>
      <c r="T1" s="23"/>
    </row>
    <row r="2" spans="1:20" ht="15.75" customHeight="1" x14ac:dyDescent="0.2">
      <c r="A2" s="132" t="s">
        <v>0</v>
      </c>
      <c r="B2" s="132" t="s">
        <v>1</v>
      </c>
      <c r="C2" s="134" t="s">
        <v>167</v>
      </c>
      <c r="D2" s="57"/>
      <c r="E2" s="132" t="s">
        <v>18</v>
      </c>
      <c r="F2" s="132" t="s">
        <v>6</v>
      </c>
      <c r="G2" s="132" t="s">
        <v>68</v>
      </c>
      <c r="H2" s="132" t="str">
        <f>CONCATENATE("Total Service or Product Price (Contract Year ",RIGHT(A4,LEN(A4)-FIND("-",A4)),")")</f>
        <v>Total Service or Product Price (Contract Year 1)</v>
      </c>
      <c r="I2" s="128" t="s">
        <v>67</v>
      </c>
      <c r="J2" s="128" t="s">
        <v>60</v>
      </c>
      <c r="K2" s="37"/>
      <c r="L2" s="24"/>
      <c r="M2" s="24"/>
      <c r="N2" s="24"/>
      <c r="O2" s="24"/>
      <c r="P2" s="24"/>
      <c r="Q2" s="24"/>
      <c r="R2" s="24"/>
      <c r="S2" s="24"/>
      <c r="T2" s="25"/>
    </row>
    <row r="3" spans="1:20" ht="60.75" customHeight="1" thickBot="1" x14ac:dyDescent="0.25">
      <c r="A3" s="133"/>
      <c r="B3" s="133"/>
      <c r="C3" s="135"/>
      <c r="D3" s="58" t="s">
        <v>168</v>
      </c>
      <c r="E3" s="133" t="s">
        <v>18</v>
      </c>
      <c r="F3" s="133"/>
      <c r="G3" s="136"/>
      <c r="H3" s="133"/>
      <c r="I3" s="128"/>
      <c r="J3" s="128"/>
      <c r="K3" s="65" t="s">
        <v>17</v>
      </c>
      <c r="L3" s="66"/>
      <c r="M3" s="66"/>
      <c r="N3" s="66"/>
      <c r="O3" s="66"/>
      <c r="P3" s="66"/>
      <c r="Q3" s="66"/>
      <c r="R3" s="66"/>
      <c r="S3" s="66"/>
      <c r="T3" s="67"/>
    </row>
    <row r="4" spans="1:20" ht="60.75" customHeight="1" thickTop="1" thickBot="1" x14ac:dyDescent="0.25">
      <c r="A4" s="83" t="s">
        <v>77</v>
      </c>
      <c r="B4" s="83" t="s">
        <v>257</v>
      </c>
      <c r="C4" s="125" t="s">
        <v>230</v>
      </c>
      <c r="D4" s="143" t="s">
        <v>258</v>
      </c>
      <c r="E4" s="95" t="s">
        <v>189</v>
      </c>
      <c r="F4" s="146">
        <v>0</v>
      </c>
      <c r="G4" s="150">
        <v>0</v>
      </c>
      <c r="H4" s="139">
        <f>F4*G4</f>
        <v>0</v>
      </c>
      <c r="I4" s="129">
        <v>0</v>
      </c>
      <c r="J4" s="53"/>
      <c r="K4" s="53"/>
      <c r="L4" s="53"/>
      <c r="M4" s="53"/>
      <c r="N4" s="53"/>
      <c r="O4" s="53"/>
      <c r="P4" s="53"/>
      <c r="Q4" s="53"/>
      <c r="R4" s="53"/>
      <c r="S4" s="53"/>
      <c r="T4" s="68"/>
    </row>
    <row r="5" spans="1:20" ht="60.75" customHeight="1" thickTop="1" thickBot="1" x14ac:dyDescent="0.25">
      <c r="A5" s="84"/>
      <c r="B5" s="84"/>
      <c r="C5" s="126"/>
      <c r="D5" s="144"/>
      <c r="E5" s="96"/>
      <c r="F5" s="147"/>
      <c r="G5" s="138"/>
      <c r="H5" s="140"/>
      <c r="I5" s="129"/>
      <c r="J5" s="53"/>
      <c r="K5" s="53"/>
      <c r="L5" s="53"/>
      <c r="M5" s="53"/>
      <c r="N5" s="53"/>
      <c r="O5" s="53"/>
      <c r="P5" s="53"/>
      <c r="Q5" s="53"/>
      <c r="R5" s="53"/>
      <c r="S5" s="53"/>
      <c r="T5" s="62"/>
    </row>
    <row r="6" spans="1:20" ht="60.75" customHeight="1" thickTop="1" thickBot="1" x14ac:dyDescent="0.25">
      <c r="A6" s="85"/>
      <c r="B6" s="85"/>
      <c r="C6" s="127"/>
      <c r="D6" s="145"/>
      <c r="E6" s="97"/>
      <c r="F6" s="149"/>
      <c r="G6" s="138"/>
      <c r="H6" s="141"/>
      <c r="I6" s="129">
        <f t="shared" ref="I6" si="0">SUM(K6:T6)</f>
        <v>0</v>
      </c>
      <c r="J6" s="53"/>
      <c r="K6" s="63"/>
      <c r="L6" s="63"/>
      <c r="M6" s="63"/>
      <c r="N6" s="63"/>
      <c r="O6" s="63"/>
      <c r="P6" s="63"/>
      <c r="Q6" s="63"/>
      <c r="R6" s="63"/>
      <c r="S6" s="63"/>
      <c r="T6" s="64"/>
    </row>
    <row r="7" spans="1:20" ht="60.75" customHeight="1" thickTop="1" thickBot="1" x14ac:dyDescent="0.25">
      <c r="A7" s="83" t="s">
        <v>181</v>
      </c>
      <c r="B7" s="83" t="s">
        <v>256</v>
      </c>
      <c r="C7" s="125" t="s">
        <v>260</v>
      </c>
      <c r="D7" s="112" t="s">
        <v>155</v>
      </c>
      <c r="E7" s="95" t="s">
        <v>66</v>
      </c>
      <c r="F7" s="118" t="s">
        <v>193</v>
      </c>
      <c r="G7" s="121" t="s">
        <v>194</v>
      </c>
      <c r="H7" s="78">
        <v>0</v>
      </c>
      <c r="I7" s="80">
        <f>SUM(K9:T9)</f>
        <v>0</v>
      </c>
      <c r="J7" s="38" t="s">
        <v>20</v>
      </c>
      <c r="K7" s="59" t="s">
        <v>8</v>
      </c>
      <c r="L7" s="59" t="s">
        <v>57</v>
      </c>
      <c r="M7" s="59" t="s">
        <v>57</v>
      </c>
      <c r="N7" s="59" t="s">
        <v>57</v>
      </c>
      <c r="O7" s="59" t="s">
        <v>57</v>
      </c>
      <c r="P7" s="59" t="s">
        <v>57</v>
      </c>
      <c r="Q7" s="59" t="s">
        <v>57</v>
      </c>
      <c r="R7" s="59" t="s">
        <v>57</v>
      </c>
      <c r="S7" s="59" t="s">
        <v>57</v>
      </c>
      <c r="T7" s="59" t="s">
        <v>57</v>
      </c>
    </row>
    <row r="8" spans="1:20" ht="60.75" customHeight="1" thickTop="1" thickBot="1" x14ac:dyDescent="0.25">
      <c r="A8" s="84"/>
      <c r="B8" s="84"/>
      <c r="C8" s="126"/>
      <c r="D8" s="113"/>
      <c r="E8" s="96"/>
      <c r="F8" s="119"/>
      <c r="G8" s="122"/>
      <c r="H8" s="79"/>
      <c r="I8" s="81"/>
      <c r="J8" s="38" t="s">
        <v>51</v>
      </c>
      <c r="K8" s="40" t="str">
        <f>HLOOKUP('Contract Year 8 (Opt 1) -Detail'!K7,'Labor Categories_W_PRICES'!$B$4:$AJ$18,2,FALSE)</f>
        <v>Junior Technician (example)</v>
      </c>
      <c r="L8" s="40" t="e">
        <f>HLOOKUP('Contract Year 8 (Opt 1) -Detail'!L7,'Labor Categories_W_PRICES'!$B$4:$AJ$18,2,FALSE)</f>
        <v>#N/A</v>
      </c>
      <c r="M8" s="40" t="e">
        <f>HLOOKUP('Contract Year 8 (Opt 1) -Detail'!M7,'Labor Categories_W_PRICES'!$B$4:$AJ$18,2,FALSE)</f>
        <v>#N/A</v>
      </c>
      <c r="N8" s="40" t="e">
        <f>HLOOKUP('Contract Year 8 (Opt 1) -Detail'!N7,'Labor Categories_W_PRICES'!$B$4:$AJ$18,2,FALSE)</f>
        <v>#N/A</v>
      </c>
      <c r="O8" s="40" t="e">
        <f>HLOOKUP('Contract Year 8 (Opt 1) -Detail'!O7,'Labor Categories_W_PRICES'!$B$4:$AJ$18,2,FALSE)</f>
        <v>#N/A</v>
      </c>
      <c r="P8" s="40" t="e">
        <f>HLOOKUP('Contract Year 8 (Opt 1) -Detail'!P7,'Labor Categories_W_PRICES'!$B$4:$AJ$18,2,FALSE)</f>
        <v>#N/A</v>
      </c>
      <c r="Q8" s="40" t="e">
        <f>HLOOKUP('Contract Year 8 (Opt 1) -Detail'!Q7,'Labor Categories_W_PRICES'!$B$4:$AJ$18,2,FALSE)</f>
        <v>#N/A</v>
      </c>
      <c r="R8" s="40" t="e">
        <f>HLOOKUP('Contract Year 8 (Opt 1) -Detail'!R7,'Labor Categories_W_PRICES'!$B$4:$AJ$18,2,FALSE)</f>
        <v>#N/A</v>
      </c>
      <c r="S8" s="40" t="e">
        <f>HLOOKUP('Contract Year 8 (Opt 1) -Detail'!S7,'Labor Categories_W_PRICES'!$B$4:$AJ$18,2,FALSE)</f>
        <v>#N/A</v>
      </c>
      <c r="T8" s="40" t="e">
        <f>HLOOKUP('Contract Year 8 (Opt 1) -Detail'!T7,'Labor Categories_W_PRICES'!$B$4:$AJ$18,2,FALSE)</f>
        <v>#N/A</v>
      </c>
    </row>
    <row r="9" spans="1:20" ht="60.75" customHeight="1" thickTop="1" thickBot="1" x14ac:dyDescent="0.25">
      <c r="A9" s="85"/>
      <c r="B9" s="85"/>
      <c r="C9" s="127"/>
      <c r="D9" s="114"/>
      <c r="E9" s="97"/>
      <c r="F9" s="120"/>
      <c r="G9" s="123"/>
      <c r="H9" s="79"/>
      <c r="I9" s="82"/>
      <c r="J9" s="41" t="s">
        <v>58</v>
      </c>
      <c r="K9" s="59">
        <v>0</v>
      </c>
      <c r="L9" s="42" t="s">
        <v>164</v>
      </c>
      <c r="M9" s="42" t="s">
        <v>164</v>
      </c>
      <c r="N9" s="42" t="s">
        <v>164</v>
      </c>
      <c r="O9" s="42" t="s">
        <v>164</v>
      </c>
      <c r="P9" s="42" t="s">
        <v>164</v>
      </c>
      <c r="Q9" s="42" t="s">
        <v>164</v>
      </c>
      <c r="R9" s="42" t="s">
        <v>164</v>
      </c>
      <c r="S9" s="42" t="s">
        <v>164</v>
      </c>
      <c r="T9" s="42" t="s">
        <v>164</v>
      </c>
    </row>
    <row r="10" spans="1:20" ht="60.75" customHeight="1" thickTop="1" thickBot="1" x14ac:dyDescent="0.25">
      <c r="A10" s="84" t="s">
        <v>215</v>
      </c>
      <c r="B10" s="83" t="s">
        <v>255</v>
      </c>
      <c r="C10" s="89" t="s">
        <v>263</v>
      </c>
      <c r="D10" s="92" t="s">
        <v>155</v>
      </c>
      <c r="E10" s="96" t="s">
        <v>66</v>
      </c>
      <c r="F10" s="87">
        <v>1</v>
      </c>
      <c r="G10" s="102">
        <v>0</v>
      </c>
      <c r="H10" s="124">
        <f t="shared" ref="H10:H34" si="1">F10*G10</f>
        <v>0</v>
      </c>
      <c r="I10" s="80">
        <f>SUM(K12:T12)</f>
        <v>0</v>
      </c>
      <c r="J10" s="38" t="s">
        <v>20</v>
      </c>
      <c r="K10" s="69" t="s">
        <v>8</v>
      </c>
      <c r="L10" s="69" t="s">
        <v>57</v>
      </c>
      <c r="M10" s="69" t="s">
        <v>57</v>
      </c>
      <c r="N10" s="69" t="s">
        <v>57</v>
      </c>
      <c r="O10" s="69" t="s">
        <v>57</v>
      </c>
      <c r="P10" s="69" t="s">
        <v>57</v>
      </c>
      <c r="Q10" s="69" t="s">
        <v>57</v>
      </c>
      <c r="R10" s="69" t="s">
        <v>57</v>
      </c>
      <c r="S10" s="69" t="s">
        <v>57</v>
      </c>
      <c r="T10" s="69" t="s">
        <v>57</v>
      </c>
    </row>
    <row r="11" spans="1:20" ht="60.75" customHeight="1" thickTop="1" thickBot="1" x14ac:dyDescent="0.25">
      <c r="A11" s="84"/>
      <c r="B11" s="84"/>
      <c r="C11" s="90"/>
      <c r="D11" s="93"/>
      <c r="E11" s="96"/>
      <c r="F11" s="87"/>
      <c r="G11" s="79"/>
      <c r="H11" s="107"/>
      <c r="I11" s="81"/>
      <c r="J11" s="38" t="s">
        <v>51</v>
      </c>
      <c r="K11" s="40" t="str">
        <f>HLOOKUP('Contract Year 8 (Opt 1) -Detail'!K10,'Labor Categories_W_PRICES'!$B$4:$AJ$18,2,FALSE)</f>
        <v>Junior Technician (example)</v>
      </c>
      <c r="L11" s="40" t="e">
        <f>HLOOKUP('Contract Year 8 (Opt 1) -Detail'!L10,'Labor Categories_W_PRICES'!$B$4:$AJ$18,2,FALSE)</f>
        <v>#N/A</v>
      </c>
      <c r="M11" s="40" t="e">
        <f>HLOOKUP('Contract Year 8 (Opt 1) -Detail'!M10,'Labor Categories_W_PRICES'!$B$4:$AJ$18,2,FALSE)</f>
        <v>#N/A</v>
      </c>
      <c r="N11" s="40" t="e">
        <f>HLOOKUP('Contract Year 8 (Opt 1) -Detail'!N10,'Labor Categories_W_PRICES'!$B$4:$AJ$18,2,FALSE)</f>
        <v>#N/A</v>
      </c>
      <c r="O11" s="40" t="e">
        <f>HLOOKUP('Contract Year 8 (Opt 1) -Detail'!O10,'Labor Categories_W_PRICES'!$B$4:$AJ$18,2,FALSE)</f>
        <v>#N/A</v>
      </c>
      <c r="P11" s="40" t="e">
        <f>HLOOKUP('Contract Year 8 (Opt 1) -Detail'!P10,'Labor Categories_W_PRICES'!$B$4:$AJ$18,2,FALSE)</f>
        <v>#N/A</v>
      </c>
      <c r="Q11" s="40" t="e">
        <f>HLOOKUP('Contract Year 8 (Opt 1) -Detail'!Q10,'Labor Categories_W_PRICES'!$B$4:$AJ$18,2,FALSE)</f>
        <v>#N/A</v>
      </c>
      <c r="R11" s="40" t="e">
        <f>HLOOKUP('Contract Year 8 (Opt 1) -Detail'!R10,'Labor Categories_W_PRICES'!$B$4:$AJ$18,2,FALSE)</f>
        <v>#N/A</v>
      </c>
      <c r="S11" s="40" t="e">
        <f>HLOOKUP('Contract Year 8 (Opt 1) -Detail'!S10,'Labor Categories_W_PRICES'!$B$4:$AJ$18,2,FALSE)</f>
        <v>#N/A</v>
      </c>
      <c r="T11" s="40" t="e">
        <f>HLOOKUP('Contract Year 8 (Opt 1) -Detail'!T10,'Labor Categories_W_PRICES'!$B$4:$AJ$18,2,FALSE)</f>
        <v>#N/A</v>
      </c>
    </row>
    <row r="12" spans="1:20" ht="60.75" customHeight="1" thickTop="1" thickBot="1" x14ac:dyDescent="0.25">
      <c r="A12" s="85"/>
      <c r="B12" s="85"/>
      <c r="C12" s="91"/>
      <c r="D12" s="94"/>
      <c r="E12" s="97"/>
      <c r="F12" s="88"/>
      <c r="G12" s="79"/>
      <c r="H12" s="108"/>
      <c r="I12" s="82"/>
      <c r="J12" s="41" t="s">
        <v>58</v>
      </c>
      <c r="K12" s="69">
        <v>0</v>
      </c>
      <c r="L12" s="42" t="s">
        <v>164</v>
      </c>
      <c r="M12" s="42" t="s">
        <v>164</v>
      </c>
      <c r="N12" s="42" t="s">
        <v>164</v>
      </c>
      <c r="O12" s="42" t="s">
        <v>164</v>
      </c>
      <c r="P12" s="42" t="s">
        <v>164</v>
      </c>
      <c r="Q12" s="42" t="s">
        <v>164</v>
      </c>
      <c r="R12" s="42" t="s">
        <v>164</v>
      </c>
      <c r="S12" s="42" t="s">
        <v>164</v>
      </c>
      <c r="T12" s="42" t="s">
        <v>164</v>
      </c>
    </row>
    <row r="13" spans="1:20" ht="60.75" customHeight="1" thickTop="1" thickBot="1" x14ac:dyDescent="0.25">
      <c r="A13" s="84" t="s">
        <v>122</v>
      </c>
      <c r="B13" s="87" t="s">
        <v>154</v>
      </c>
      <c r="C13" s="89" t="s">
        <v>232</v>
      </c>
      <c r="D13" s="112" t="s">
        <v>155</v>
      </c>
      <c r="E13" s="96" t="s">
        <v>66</v>
      </c>
      <c r="F13" s="87">
        <v>1</v>
      </c>
      <c r="G13" s="78">
        <v>0</v>
      </c>
      <c r="H13" s="106">
        <f>F13*G13</f>
        <v>0</v>
      </c>
      <c r="I13" s="80">
        <f>SUM(K15:T15)</f>
        <v>0</v>
      </c>
      <c r="J13" s="43" t="s">
        <v>20</v>
      </c>
      <c r="K13" s="44" t="s">
        <v>8</v>
      </c>
      <c r="L13" s="44" t="s">
        <v>57</v>
      </c>
      <c r="M13" s="44" t="s">
        <v>57</v>
      </c>
      <c r="N13" s="44" t="s">
        <v>57</v>
      </c>
      <c r="O13" s="44" t="s">
        <v>57</v>
      </c>
      <c r="P13" s="44" t="s">
        <v>57</v>
      </c>
      <c r="Q13" s="44" t="s">
        <v>57</v>
      </c>
      <c r="R13" s="44" t="s">
        <v>57</v>
      </c>
      <c r="S13" s="44" t="s">
        <v>57</v>
      </c>
      <c r="T13" s="44" t="s">
        <v>57</v>
      </c>
    </row>
    <row r="14" spans="1:20" ht="60.75" customHeight="1" thickTop="1" thickBot="1" x14ac:dyDescent="0.25">
      <c r="A14" s="84"/>
      <c r="B14" s="87"/>
      <c r="C14" s="90"/>
      <c r="D14" s="113"/>
      <c r="E14" s="96"/>
      <c r="F14" s="87"/>
      <c r="G14" s="79"/>
      <c r="H14" s="107"/>
      <c r="I14" s="81"/>
      <c r="J14" s="38" t="s">
        <v>51</v>
      </c>
      <c r="K14" s="40" t="str">
        <f>HLOOKUP('Contract Year 8 (Opt 1) -Detail'!K13,'Labor Categories_W_PRICES'!$B$4:$AJ$18,2,FALSE)</f>
        <v>Junior Technician (example)</v>
      </c>
      <c r="L14" s="40" t="e">
        <f>HLOOKUP('Contract Year 8 (Opt 1) -Detail'!L13,'Labor Categories_W_PRICES'!$B$4:$AJ$18,2,FALSE)</f>
        <v>#N/A</v>
      </c>
      <c r="M14" s="40" t="e">
        <f>HLOOKUP('Contract Year 8 (Opt 1) -Detail'!M13,'Labor Categories_W_PRICES'!$B$4:$AJ$18,2,FALSE)</f>
        <v>#N/A</v>
      </c>
      <c r="N14" s="40" t="e">
        <f>HLOOKUP('Contract Year 8 (Opt 1) -Detail'!N13,'Labor Categories_W_PRICES'!$B$4:$AJ$18,2,FALSE)</f>
        <v>#N/A</v>
      </c>
      <c r="O14" s="40" t="e">
        <f>HLOOKUP('Contract Year 8 (Opt 1) -Detail'!O13,'Labor Categories_W_PRICES'!$B$4:$AJ$18,2,FALSE)</f>
        <v>#N/A</v>
      </c>
      <c r="P14" s="40" t="e">
        <f>HLOOKUP('Contract Year 8 (Opt 1) -Detail'!P13,'Labor Categories_W_PRICES'!$B$4:$AJ$18,2,FALSE)</f>
        <v>#N/A</v>
      </c>
      <c r="Q14" s="40" t="e">
        <f>HLOOKUP('Contract Year 8 (Opt 1) -Detail'!Q13,'Labor Categories_W_PRICES'!$B$4:$AJ$18,2,FALSE)</f>
        <v>#N/A</v>
      </c>
      <c r="R14" s="40" t="e">
        <f>HLOOKUP('Contract Year 8 (Opt 1) -Detail'!R13,'Labor Categories_W_PRICES'!$B$4:$AJ$18,2,FALSE)</f>
        <v>#N/A</v>
      </c>
      <c r="S14" s="40" t="e">
        <f>HLOOKUP('Contract Year 8 (Opt 1) -Detail'!S13,'Labor Categories_W_PRICES'!$B$4:$AJ$18,2,FALSE)</f>
        <v>#N/A</v>
      </c>
      <c r="T14" s="40" t="e">
        <f>HLOOKUP('Contract Year 8 (Opt 1) -Detail'!T13,'Labor Categories_W_PRICES'!$B$4:$AJ$18,2,FALSE)</f>
        <v>#N/A</v>
      </c>
    </row>
    <row r="15" spans="1:20" ht="60.75" customHeight="1" thickTop="1" thickBot="1" x14ac:dyDescent="0.25">
      <c r="A15" s="85"/>
      <c r="B15" s="88"/>
      <c r="C15" s="91" t="s">
        <v>155</v>
      </c>
      <c r="D15" s="114" t="s">
        <v>155</v>
      </c>
      <c r="E15" s="97"/>
      <c r="F15" s="88"/>
      <c r="G15" s="79"/>
      <c r="H15" s="108"/>
      <c r="I15" s="82"/>
      <c r="J15" s="38" t="s">
        <v>58</v>
      </c>
      <c r="K15" s="59">
        <v>0</v>
      </c>
      <c r="L15" s="42" t="s">
        <v>164</v>
      </c>
      <c r="M15" s="42" t="s">
        <v>164</v>
      </c>
      <c r="N15" s="42" t="s">
        <v>164</v>
      </c>
      <c r="O15" s="42" t="s">
        <v>164</v>
      </c>
      <c r="P15" s="42" t="s">
        <v>164</v>
      </c>
      <c r="Q15" s="42" t="s">
        <v>164</v>
      </c>
      <c r="R15" s="42" t="s">
        <v>164</v>
      </c>
      <c r="S15" s="42" t="s">
        <v>164</v>
      </c>
      <c r="T15" s="42" t="s">
        <v>164</v>
      </c>
    </row>
    <row r="16" spans="1:20" ht="60.75" customHeight="1" thickTop="1" thickBot="1" x14ac:dyDescent="0.25">
      <c r="A16" s="83" t="s">
        <v>123</v>
      </c>
      <c r="B16" s="86" t="s">
        <v>160</v>
      </c>
      <c r="C16" s="89" t="s">
        <v>259</v>
      </c>
      <c r="D16" s="92" t="s">
        <v>155</v>
      </c>
      <c r="E16" s="95" t="s">
        <v>66</v>
      </c>
      <c r="F16" s="86">
        <v>1</v>
      </c>
      <c r="G16" s="78">
        <v>0</v>
      </c>
      <c r="H16" s="106">
        <f t="shared" si="1"/>
        <v>0</v>
      </c>
      <c r="I16" s="80">
        <f>SUM(K18:T18)</f>
        <v>0</v>
      </c>
      <c r="J16" s="38" t="s">
        <v>20</v>
      </c>
      <c r="K16" s="59" t="s">
        <v>8</v>
      </c>
      <c r="L16" s="59" t="s">
        <v>57</v>
      </c>
      <c r="M16" s="59" t="s">
        <v>57</v>
      </c>
      <c r="N16" s="59" t="s">
        <v>57</v>
      </c>
      <c r="O16" s="59" t="s">
        <v>57</v>
      </c>
      <c r="P16" s="59" t="s">
        <v>57</v>
      </c>
      <c r="Q16" s="59" t="s">
        <v>57</v>
      </c>
      <c r="R16" s="59" t="s">
        <v>57</v>
      </c>
      <c r="S16" s="59" t="s">
        <v>57</v>
      </c>
      <c r="T16" s="59" t="s">
        <v>57</v>
      </c>
    </row>
    <row r="17" spans="1:20" ht="60.75" customHeight="1" thickTop="1" thickBot="1" x14ac:dyDescent="0.25">
      <c r="A17" s="84"/>
      <c r="B17" s="87"/>
      <c r="C17" s="90"/>
      <c r="D17" s="93"/>
      <c r="E17" s="96"/>
      <c r="F17" s="87"/>
      <c r="G17" s="79"/>
      <c r="H17" s="107"/>
      <c r="I17" s="81"/>
      <c r="J17" s="38" t="s">
        <v>51</v>
      </c>
      <c r="K17" s="40" t="str">
        <f>HLOOKUP('Contract Year 8 (Opt 1) -Detail'!K16,'Labor Categories_W_PRICES'!$B$4:$AJ$18,2,FALSE)</f>
        <v>Junior Technician (example)</v>
      </c>
      <c r="L17" s="40" t="e">
        <f>HLOOKUP('Contract Year 8 (Opt 1) -Detail'!L16,'Labor Categories_W_PRICES'!$B$4:$AJ$18,2,FALSE)</f>
        <v>#N/A</v>
      </c>
      <c r="M17" s="40" t="e">
        <f>HLOOKUP('Contract Year 8 (Opt 1) -Detail'!M16,'Labor Categories_W_PRICES'!$B$4:$AJ$18,2,FALSE)</f>
        <v>#N/A</v>
      </c>
      <c r="N17" s="40" t="e">
        <f>HLOOKUP('Contract Year 8 (Opt 1) -Detail'!N16,'Labor Categories_W_PRICES'!$B$4:$AJ$18,2,FALSE)</f>
        <v>#N/A</v>
      </c>
      <c r="O17" s="40" t="e">
        <f>HLOOKUP('Contract Year 8 (Opt 1) -Detail'!O16,'Labor Categories_W_PRICES'!$B$4:$AJ$18,2,FALSE)</f>
        <v>#N/A</v>
      </c>
      <c r="P17" s="40" t="e">
        <f>HLOOKUP('Contract Year 8 (Opt 1) -Detail'!P16,'Labor Categories_W_PRICES'!$B$4:$AJ$18,2,FALSE)</f>
        <v>#N/A</v>
      </c>
      <c r="Q17" s="40" t="e">
        <f>HLOOKUP('Contract Year 8 (Opt 1) -Detail'!Q16,'Labor Categories_W_PRICES'!$B$4:$AJ$18,2,FALSE)</f>
        <v>#N/A</v>
      </c>
      <c r="R17" s="40" t="e">
        <f>HLOOKUP('Contract Year 8 (Opt 1) -Detail'!R16,'Labor Categories_W_PRICES'!$B$4:$AJ$18,2,FALSE)</f>
        <v>#N/A</v>
      </c>
      <c r="S17" s="40" t="e">
        <f>HLOOKUP('Contract Year 8 (Opt 1) -Detail'!S16,'Labor Categories_W_PRICES'!$B$4:$AJ$18,2,FALSE)</f>
        <v>#N/A</v>
      </c>
      <c r="T17" s="40" t="e">
        <f>HLOOKUP('Contract Year 8 (Opt 1) -Detail'!T16,'Labor Categories_W_PRICES'!$B$4:$AJ$18,2,FALSE)</f>
        <v>#N/A</v>
      </c>
    </row>
    <row r="18" spans="1:20" ht="60.75" customHeight="1" thickTop="1" thickBot="1" x14ac:dyDescent="0.25">
      <c r="A18" s="85"/>
      <c r="B18" s="88"/>
      <c r="C18" s="91"/>
      <c r="D18" s="94"/>
      <c r="E18" s="97"/>
      <c r="F18" s="88"/>
      <c r="G18" s="79"/>
      <c r="H18" s="108"/>
      <c r="I18" s="82"/>
      <c r="J18" s="41" t="s">
        <v>58</v>
      </c>
      <c r="K18" s="59">
        <v>0</v>
      </c>
      <c r="L18" s="42" t="s">
        <v>164</v>
      </c>
      <c r="M18" s="42" t="s">
        <v>164</v>
      </c>
      <c r="N18" s="42" t="s">
        <v>164</v>
      </c>
      <c r="O18" s="42" t="s">
        <v>164</v>
      </c>
      <c r="P18" s="42" t="s">
        <v>164</v>
      </c>
      <c r="Q18" s="42" t="s">
        <v>164</v>
      </c>
      <c r="R18" s="42" t="s">
        <v>164</v>
      </c>
      <c r="S18" s="42" t="s">
        <v>164</v>
      </c>
      <c r="T18" s="42" t="s">
        <v>164</v>
      </c>
    </row>
    <row r="19" spans="1:20" ht="60.75" customHeight="1" thickTop="1" thickBot="1" x14ac:dyDescent="0.25">
      <c r="A19" s="83" t="s">
        <v>124</v>
      </c>
      <c r="B19" s="86" t="s">
        <v>158</v>
      </c>
      <c r="C19" s="89" t="s">
        <v>228</v>
      </c>
      <c r="D19" s="112" t="s">
        <v>155</v>
      </c>
      <c r="E19" s="95" t="s">
        <v>66</v>
      </c>
      <c r="F19" s="86">
        <v>1</v>
      </c>
      <c r="G19" s="78">
        <v>0</v>
      </c>
      <c r="H19" s="106">
        <f t="shared" si="1"/>
        <v>0</v>
      </c>
      <c r="I19" s="80">
        <f>SUM(K21:T21)</f>
        <v>0</v>
      </c>
      <c r="J19" s="38" t="s">
        <v>20</v>
      </c>
      <c r="K19" s="59" t="s">
        <v>8</v>
      </c>
      <c r="L19" s="59" t="s">
        <v>57</v>
      </c>
      <c r="M19" s="59" t="s">
        <v>57</v>
      </c>
      <c r="N19" s="59" t="s">
        <v>57</v>
      </c>
      <c r="O19" s="59" t="s">
        <v>57</v>
      </c>
      <c r="P19" s="59" t="s">
        <v>57</v>
      </c>
      <c r="Q19" s="59" t="s">
        <v>57</v>
      </c>
      <c r="R19" s="59" t="s">
        <v>57</v>
      </c>
      <c r="S19" s="59" t="s">
        <v>57</v>
      </c>
      <c r="T19" s="59" t="s">
        <v>57</v>
      </c>
    </row>
    <row r="20" spans="1:20" ht="60.75" customHeight="1" thickTop="1" thickBot="1" x14ac:dyDescent="0.25">
      <c r="A20" s="84"/>
      <c r="B20" s="87"/>
      <c r="C20" s="90"/>
      <c r="D20" s="113"/>
      <c r="E20" s="96"/>
      <c r="F20" s="87"/>
      <c r="G20" s="79"/>
      <c r="H20" s="107"/>
      <c r="I20" s="81"/>
      <c r="J20" s="38" t="s">
        <v>51</v>
      </c>
      <c r="K20" s="40" t="str">
        <f>HLOOKUP('Contract Year 8 (Opt 1) -Detail'!K19,'Labor Categories_W_PRICES'!$B$4:$AJ$18,2,FALSE)</f>
        <v>Junior Technician (example)</v>
      </c>
      <c r="L20" s="40" t="e">
        <f>HLOOKUP('Contract Year 8 (Opt 1) -Detail'!L19,'Labor Categories_W_PRICES'!$B$4:$AJ$18,2,FALSE)</f>
        <v>#N/A</v>
      </c>
      <c r="M20" s="40" t="e">
        <f>HLOOKUP('Contract Year 8 (Opt 1) -Detail'!M19,'Labor Categories_W_PRICES'!$B$4:$AJ$18,2,FALSE)</f>
        <v>#N/A</v>
      </c>
      <c r="N20" s="40" t="e">
        <f>HLOOKUP('Contract Year 8 (Opt 1) -Detail'!N19,'Labor Categories_W_PRICES'!$B$4:$AJ$18,2,FALSE)</f>
        <v>#N/A</v>
      </c>
      <c r="O20" s="40" t="e">
        <f>HLOOKUP('Contract Year 8 (Opt 1) -Detail'!O19,'Labor Categories_W_PRICES'!$B$4:$AJ$18,2,FALSE)</f>
        <v>#N/A</v>
      </c>
      <c r="P20" s="40" t="e">
        <f>HLOOKUP('Contract Year 8 (Opt 1) -Detail'!P19,'Labor Categories_W_PRICES'!$B$4:$AJ$18,2,FALSE)</f>
        <v>#N/A</v>
      </c>
      <c r="Q20" s="40" t="e">
        <f>HLOOKUP('Contract Year 8 (Opt 1) -Detail'!Q19,'Labor Categories_W_PRICES'!$B$4:$AJ$18,2,FALSE)</f>
        <v>#N/A</v>
      </c>
      <c r="R20" s="40" t="e">
        <f>HLOOKUP('Contract Year 8 (Opt 1) -Detail'!R19,'Labor Categories_W_PRICES'!$B$4:$AJ$18,2,FALSE)</f>
        <v>#N/A</v>
      </c>
      <c r="S20" s="40" t="e">
        <f>HLOOKUP('Contract Year 8 (Opt 1) -Detail'!S19,'Labor Categories_W_PRICES'!$B$4:$AJ$18,2,FALSE)</f>
        <v>#N/A</v>
      </c>
      <c r="T20" s="40" t="e">
        <f>HLOOKUP('Contract Year 8 (Opt 1) -Detail'!T19,'Labor Categories_W_PRICES'!$B$4:$AJ$18,2,FALSE)</f>
        <v>#N/A</v>
      </c>
    </row>
    <row r="21" spans="1:20" ht="60.75" customHeight="1" thickTop="1" thickBot="1" x14ac:dyDescent="0.25">
      <c r="A21" s="85"/>
      <c r="B21" s="88"/>
      <c r="C21" s="91"/>
      <c r="D21" s="114"/>
      <c r="E21" s="97"/>
      <c r="F21" s="88"/>
      <c r="G21" s="79"/>
      <c r="H21" s="108"/>
      <c r="I21" s="82"/>
      <c r="J21" s="41" t="s">
        <v>58</v>
      </c>
      <c r="K21" s="59">
        <v>0</v>
      </c>
      <c r="L21" s="42" t="s">
        <v>164</v>
      </c>
      <c r="M21" s="42" t="s">
        <v>164</v>
      </c>
      <c r="N21" s="42" t="s">
        <v>164</v>
      </c>
      <c r="O21" s="42" t="s">
        <v>164</v>
      </c>
      <c r="P21" s="42" t="s">
        <v>164</v>
      </c>
      <c r="Q21" s="42" t="s">
        <v>164</v>
      </c>
      <c r="R21" s="42" t="s">
        <v>164</v>
      </c>
      <c r="S21" s="42" t="s">
        <v>164</v>
      </c>
      <c r="T21" s="42" t="s">
        <v>164</v>
      </c>
    </row>
    <row r="22" spans="1:20" ht="60.75" customHeight="1" thickTop="1" thickBot="1" x14ac:dyDescent="0.25">
      <c r="A22" s="83" t="s">
        <v>125</v>
      </c>
      <c r="B22" s="86" t="s">
        <v>159</v>
      </c>
      <c r="C22" s="89" t="s">
        <v>229</v>
      </c>
      <c r="D22" s="92" t="s">
        <v>155</v>
      </c>
      <c r="E22" s="95" t="s">
        <v>66</v>
      </c>
      <c r="F22" s="86">
        <v>1</v>
      </c>
      <c r="G22" s="78">
        <v>0</v>
      </c>
      <c r="H22" s="106">
        <f t="shared" si="1"/>
        <v>0</v>
      </c>
      <c r="I22" s="80">
        <f>SUM(K24:T24)</f>
        <v>0</v>
      </c>
      <c r="J22" s="38" t="s">
        <v>20</v>
      </c>
      <c r="K22" s="59" t="s">
        <v>8</v>
      </c>
      <c r="L22" s="59" t="s">
        <v>57</v>
      </c>
      <c r="M22" s="59" t="s">
        <v>57</v>
      </c>
      <c r="N22" s="59" t="s">
        <v>57</v>
      </c>
      <c r="O22" s="59" t="s">
        <v>57</v>
      </c>
      <c r="P22" s="59" t="s">
        <v>57</v>
      </c>
      <c r="Q22" s="59" t="s">
        <v>57</v>
      </c>
      <c r="R22" s="59" t="s">
        <v>57</v>
      </c>
      <c r="S22" s="59" t="s">
        <v>57</v>
      </c>
      <c r="T22" s="59" t="s">
        <v>57</v>
      </c>
    </row>
    <row r="23" spans="1:20" ht="60.75" customHeight="1" thickTop="1" thickBot="1" x14ac:dyDescent="0.25">
      <c r="A23" s="84"/>
      <c r="B23" s="87"/>
      <c r="C23" s="90"/>
      <c r="D23" s="93"/>
      <c r="E23" s="96"/>
      <c r="F23" s="87"/>
      <c r="G23" s="79"/>
      <c r="H23" s="107"/>
      <c r="I23" s="81"/>
      <c r="J23" s="38" t="s">
        <v>51</v>
      </c>
      <c r="K23" s="40" t="str">
        <f>HLOOKUP('Contract Year 8 (Opt 1) -Detail'!K22,'Labor Categories_W_PRICES'!$B$4:$AJ$18,2,FALSE)</f>
        <v>Junior Technician (example)</v>
      </c>
      <c r="L23" s="40" t="e">
        <f>HLOOKUP('Contract Year 8 (Opt 1) -Detail'!L22,'Labor Categories_W_PRICES'!$B$4:$AJ$18,2,FALSE)</f>
        <v>#N/A</v>
      </c>
      <c r="M23" s="40" t="e">
        <f>HLOOKUP('Contract Year 8 (Opt 1) -Detail'!M22,'Labor Categories_W_PRICES'!$B$4:$AJ$18,2,FALSE)</f>
        <v>#N/A</v>
      </c>
      <c r="N23" s="40" t="e">
        <f>HLOOKUP('Contract Year 8 (Opt 1) -Detail'!N22,'Labor Categories_W_PRICES'!$B$4:$AJ$18,2,FALSE)</f>
        <v>#N/A</v>
      </c>
      <c r="O23" s="40" t="e">
        <f>HLOOKUP('Contract Year 8 (Opt 1) -Detail'!O22,'Labor Categories_W_PRICES'!$B$4:$AJ$18,2,FALSE)</f>
        <v>#N/A</v>
      </c>
      <c r="P23" s="40" t="e">
        <f>HLOOKUP('Contract Year 8 (Opt 1) -Detail'!P22,'Labor Categories_W_PRICES'!$B$4:$AJ$18,2,FALSE)</f>
        <v>#N/A</v>
      </c>
      <c r="Q23" s="40" t="e">
        <f>HLOOKUP('Contract Year 8 (Opt 1) -Detail'!Q22,'Labor Categories_W_PRICES'!$B$4:$AJ$18,2,FALSE)</f>
        <v>#N/A</v>
      </c>
      <c r="R23" s="40" t="e">
        <f>HLOOKUP('Contract Year 8 (Opt 1) -Detail'!R22,'Labor Categories_W_PRICES'!$B$4:$AJ$18,2,FALSE)</f>
        <v>#N/A</v>
      </c>
      <c r="S23" s="40" t="e">
        <f>HLOOKUP('Contract Year 8 (Opt 1) -Detail'!S22,'Labor Categories_W_PRICES'!$B$4:$AJ$18,2,FALSE)</f>
        <v>#N/A</v>
      </c>
      <c r="T23" s="40" t="e">
        <f>HLOOKUP('Contract Year 8 (Opt 1) -Detail'!T22,'Labor Categories_W_PRICES'!$B$4:$AJ$18,2,FALSE)</f>
        <v>#N/A</v>
      </c>
    </row>
    <row r="24" spans="1:20" ht="60.75" customHeight="1" thickTop="1" thickBot="1" x14ac:dyDescent="0.25">
      <c r="A24" s="85"/>
      <c r="B24" s="88"/>
      <c r="C24" s="91"/>
      <c r="D24" s="94"/>
      <c r="E24" s="97"/>
      <c r="F24" s="88"/>
      <c r="G24" s="79"/>
      <c r="H24" s="108"/>
      <c r="I24" s="82"/>
      <c r="J24" s="41" t="s">
        <v>58</v>
      </c>
      <c r="K24" s="59">
        <v>0</v>
      </c>
      <c r="L24" s="42" t="s">
        <v>164</v>
      </c>
      <c r="M24" s="42" t="s">
        <v>164</v>
      </c>
      <c r="N24" s="42" t="s">
        <v>164</v>
      </c>
      <c r="O24" s="42" t="s">
        <v>164</v>
      </c>
      <c r="P24" s="42" t="s">
        <v>164</v>
      </c>
      <c r="Q24" s="42" t="s">
        <v>164</v>
      </c>
      <c r="R24" s="42" t="s">
        <v>164</v>
      </c>
      <c r="S24" s="42" t="s">
        <v>164</v>
      </c>
      <c r="T24" s="42" t="s">
        <v>164</v>
      </c>
    </row>
    <row r="25" spans="1:20" ht="60.75" customHeight="1" thickTop="1" thickBot="1" x14ac:dyDescent="0.25">
      <c r="A25" s="83" t="s">
        <v>126</v>
      </c>
      <c r="B25" s="86" t="s">
        <v>153</v>
      </c>
      <c r="C25" s="89" t="s">
        <v>227</v>
      </c>
      <c r="D25" s="112" t="s">
        <v>155</v>
      </c>
      <c r="E25" s="95" t="s">
        <v>66</v>
      </c>
      <c r="F25" s="86">
        <v>1</v>
      </c>
      <c r="G25" s="78">
        <v>0</v>
      </c>
      <c r="H25" s="106">
        <f t="shared" si="1"/>
        <v>0</v>
      </c>
      <c r="I25" s="80">
        <f>SUM(K27:T27)</f>
        <v>0</v>
      </c>
      <c r="J25" s="38" t="s">
        <v>20</v>
      </c>
      <c r="K25" s="59" t="s">
        <v>8</v>
      </c>
      <c r="L25" s="59" t="s">
        <v>57</v>
      </c>
      <c r="M25" s="59" t="s">
        <v>57</v>
      </c>
      <c r="N25" s="59" t="s">
        <v>57</v>
      </c>
      <c r="O25" s="59" t="s">
        <v>57</v>
      </c>
      <c r="P25" s="59" t="s">
        <v>57</v>
      </c>
      <c r="Q25" s="59" t="s">
        <v>57</v>
      </c>
      <c r="R25" s="59" t="s">
        <v>57</v>
      </c>
      <c r="S25" s="59" t="s">
        <v>57</v>
      </c>
      <c r="T25" s="59" t="s">
        <v>57</v>
      </c>
    </row>
    <row r="26" spans="1:20" ht="60.75" customHeight="1" thickTop="1" thickBot="1" x14ac:dyDescent="0.25">
      <c r="A26" s="84"/>
      <c r="B26" s="87"/>
      <c r="C26" s="90"/>
      <c r="D26" s="113"/>
      <c r="E26" s="96"/>
      <c r="F26" s="87"/>
      <c r="G26" s="79"/>
      <c r="H26" s="107"/>
      <c r="I26" s="81"/>
      <c r="J26" s="38" t="s">
        <v>51</v>
      </c>
      <c r="K26" s="40" t="str">
        <f>HLOOKUP('Contract Year 8 (Opt 1) -Detail'!K25,'Labor Categories_W_PRICES'!$B$4:$AJ$18,2,FALSE)</f>
        <v>Junior Technician (example)</v>
      </c>
      <c r="L26" s="40" t="e">
        <f>HLOOKUP('Contract Year 8 (Opt 1) -Detail'!L25,'Labor Categories_W_PRICES'!$B$4:$AJ$18,2,FALSE)</f>
        <v>#N/A</v>
      </c>
      <c r="M26" s="40" t="e">
        <f>HLOOKUP('Contract Year 8 (Opt 1) -Detail'!M25,'Labor Categories_W_PRICES'!$B$4:$AJ$18,2,FALSE)</f>
        <v>#N/A</v>
      </c>
      <c r="N26" s="40" t="e">
        <f>HLOOKUP('Contract Year 8 (Opt 1) -Detail'!N25,'Labor Categories_W_PRICES'!$B$4:$AJ$18,2,FALSE)</f>
        <v>#N/A</v>
      </c>
      <c r="O26" s="40" t="e">
        <f>HLOOKUP('Contract Year 8 (Opt 1) -Detail'!O25,'Labor Categories_W_PRICES'!$B$4:$AJ$18,2,FALSE)</f>
        <v>#N/A</v>
      </c>
      <c r="P26" s="40" t="e">
        <f>HLOOKUP('Contract Year 8 (Opt 1) -Detail'!P25,'Labor Categories_W_PRICES'!$B$4:$AJ$18,2,FALSE)</f>
        <v>#N/A</v>
      </c>
      <c r="Q26" s="40" t="e">
        <f>HLOOKUP('Contract Year 8 (Opt 1) -Detail'!Q25,'Labor Categories_W_PRICES'!$B$4:$AJ$18,2,FALSE)</f>
        <v>#N/A</v>
      </c>
      <c r="R26" s="40" t="e">
        <f>HLOOKUP('Contract Year 8 (Opt 1) -Detail'!R25,'Labor Categories_W_PRICES'!$B$4:$AJ$18,2,FALSE)</f>
        <v>#N/A</v>
      </c>
      <c r="S26" s="40" t="e">
        <f>HLOOKUP('Contract Year 8 (Opt 1) -Detail'!S25,'Labor Categories_W_PRICES'!$B$4:$AJ$18,2,FALSE)</f>
        <v>#N/A</v>
      </c>
      <c r="T26" s="40" t="e">
        <f>HLOOKUP('Contract Year 8 (Opt 1) -Detail'!T25,'Labor Categories_W_PRICES'!$B$4:$AJ$18,2,FALSE)</f>
        <v>#N/A</v>
      </c>
    </row>
    <row r="27" spans="1:20" ht="60.75" customHeight="1" thickTop="1" thickBot="1" x14ac:dyDescent="0.25">
      <c r="A27" s="85"/>
      <c r="B27" s="88"/>
      <c r="C27" s="91"/>
      <c r="D27" s="114"/>
      <c r="E27" s="97"/>
      <c r="F27" s="88"/>
      <c r="G27" s="79"/>
      <c r="H27" s="108"/>
      <c r="I27" s="82"/>
      <c r="J27" s="41" t="s">
        <v>58</v>
      </c>
      <c r="K27" s="59">
        <v>0</v>
      </c>
      <c r="L27" s="42" t="s">
        <v>164</v>
      </c>
      <c r="M27" s="42" t="s">
        <v>164</v>
      </c>
      <c r="N27" s="42" t="s">
        <v>164</v>
      </c>
      <c r="O27" s="42" t="s">
        <v>164</v>
      </c>
      <c r="P27" s="42" t="s">
        <v>164</v>
      </c>
      <c r="Q27" s="42" t="s">
        <v>164</v>
      </c>
      <c r="R27" s="42" t="s">
        <v>164</v>
      </c>
      <c r="S27" s="42" t="s">
        <v>164</v>
      </c>
      <c r="T27" s="42" t="s">
        <v>164</v>
      </c>
    </row>
    <row r="28" spans="1:20" ht="60.75" customHeight="1" thickTop="1" thickBot="1" x14ac:dyDescent="0.25">
      <c r="A28" s="83" t="s">
        <v>127</v>
      </c>
      <c r="B28" s="86" t="s">
        <v>7</v>
      </c>
      <c r="C28" s="89" t="s">
        <v>261</v>
      </c>
      <c r="D28" s="92" t="s">
        <v>155</v>
      </c>
      <c r="E28" s="95" t="s">
        <v>59</v>
      </c>
      <c r="F28" s="86">
        <v>1</v>
      </c>
      <c r="G28" s="78">
        <v>0</v>
      </c>
      <c r="H28" s="106">
        <f t="shared" si="1"/>
        <v>0</v>
      </c>
      <c r="I28" s="109">
        <v>0</v>
      </c>
      <c r="J28" s="54" t="s">
        <v>20</v>
      </c>
      <c r="K28" s="60" t="s">
        <v>8</v>
      </c>
      <c r="L28" s="60" t="s">
        <v>57</v>
      </c>
      <c r="M28" s="60" t="s">
        <v>57</v>
      </c>
      <c r="N28" s="60" t="s">
        <v>57</v>
      </c>
      <c r="O28" s="60" t="s">
        <v>57</v>
      </c>
      <c r="P28" s="60" t="s">
        <v>57</v>
      </c>
      <c r="Q28" s="60" t="s">
        <v>57</v>
      </c>
      <c r="R28" s="60" t="s">
        <v>57</v>
      </c>
      <c r="S28" s="60" t="s">
        <v>57</v>
      </c>
      <c r="T28" s="61" t="s">
        <v>57</v>
      </c>
    </row>
    <row r="29" spans="1:20" ht="60.75" customHeight="1" thickTop="1" thickBot="1" x14ac:dyDescent="0.25">
      <c r="A29" s="84"/>
      <c r="B29" s="87"/>
      <c r="C29" s="90"/>
      <c r="D29" s="93"/>
      <c r="E29" s="96"/>
      <c r="F29" s="87"/>
      <c r="G29" s="79"/>
      <c r="H29" s="107"/>
      <c r="I29" s="110"/>
      <c r="J29" s="54" t="s">
        <v>51</v>
      </c>
      <c r="K29" s="53">
        <v>0</v>
      </c>
      <c r="L29" s="53">
        <v>0</v>
      </c>
      <c r="M29" s="53">
        <v>0</v>
      </c>
      <c r="N29" s="53">
        <v>0</v>
      </c>
      <c r="O29" s="53">
        <v>0</v>
      </c>
      <c r="P29" s="53">
        <v>0</v>
      </c>
      <c r="Q29" s="53">
        <v>0</v>
      </c>
      <c r="R29" s="53">
        <v>0</v>
      </c>
      <c r="S29" s="53">
        <v>0</v>
      </c>
      <c r="T29" s="62">
        <v>0</v>
      </c>
    </row>
    <row r="30" spans="1:20" ht="60.75" customHeight="1" thickTop="1" thickBot="1" x14ac:dyDescent="0.25">
      <c r="A30" s="85"/>
      <c r="B30" s="88"/>
      <c r="C30" s="91"/>
      <c r="D30" s="94"/>
      <c r="E30" s="97"/>
      <c r="F30" s="88"/>
      <c r="G30" s="79"/>
      <c r="H30" s="108"/>
      <c r="I30" s="111">
        <f t="shared" ref="I30" si="2">SUM(K30:T30)</f>
        <v>1</v>
      </c>
      <c r="J30" s="54" t="s">
        <v>58</v>
      </c>
      <c r="K30" s="53">
        <v>1</v>
      </c>
      <c r="L30" s="53" t="s">
        <v>61</v>
      </c>
      <c r="M30" s="53" t="s">
        <v>61</v>
      </c>
      <c r="N30" s="53" t="s">
        <v>61</v>
      </c>
      <c r="O30" s="53" t="s">
        <v>61</v>
      </c>
      <c r="P30" s="53" t="s">
        <v>61</v>
      </c>
      <c r="Q30" s="53" t="s">
        <v>61</v>
      </c>
      <c r="R30" s="53" t="s">
        <v>61</v>
      </c>
      <c r="S30" s="53" t="s">
        <v>61</v>
      </c>
      <c r="T30" s="68" t="s">
        <v>61</v>
      </c>
    </row>
    <row r="31" spans="1:20" ht="60.75" customHeight="1" thickTop="1" thickBot="1" x14ac:dyDescent="0.25">
      <c r="A31" s="83" t="s">
        <v>216</v>
      </c>
      <c r="B31" s="86" t="s">
        <v>161</v>
      </c>
      <c r="C31" s="89" t="s">
        <v>262</v>
      </c>
      <c r="D31" s="112" t="s">
        <v>155</v>
      </c>
      <c r="E31" s="95" t="s">
        <v>66</v>
      </c>
      <c r="F31" s="86">
        <v>1</v>
      </c>
      <c r="G31" s="78">
        <v>0</v>
      </c>
      <c r="H31" s="106">
        <f t="shared" si="1"/>
        <v>0</v>
      </c>
      <c r="I31" s="109">
        <v>0</v>
      </c>
      <c r="J31" s="54" t="s">
        <v>20</v>
      </c>
      <c r="K31" s="53" t="s">
        <v>8</v>
      </c>
      <c r="L31" s="53" t="s">
        <v>57</v>
      </c>
      <c r="M31" s="53" t="s">
        <v>57</v>
      </c>
      <c r="N31" s="53" t="s">
        <v>57</v>
      </c>
      <c r="O31" s="53" t="s">
        <v>57</v>
      </c>
      <c r="P31" s="53" t="s">
        <v>57</v>
      </c>
      <c r="Q31" s="53" t="s">
        <v>57</v>
      </c>
      <c r="R31" s="53" t="s">
        <v>57</v>
      </c>
      <c r="S31" s="53" t="s">
        <v>57</v>
      </c>
      <c r="T31" s="68" t="s">
        <v>57</v>
      </c>
    </row>
    <row r="32" spans="1:20" ht="60.75" customHeight="1" thickTop="1" thickBot="1" x14ac:dyDescent="0.25">
      <c r="A32" s="84"/>
      <c r="B32" s="87"/>
      <c r="C32" s="90"/>
      <c r="D32" s="113"/>
      <c r="E32" s="96"/>
      <c r="F32" s="87"/>
      <c r="G32" s="79"/>
      <c r="H32" s="107"/>
      <c r="I32" s="110"/>
      <c r="J32" s="54" t="s">
        <v>51</v>
      </c>
      <c r="K32" s="53">
        <v>0</v>
      </c>
      <c r="L32" s="53">
        <v>0</v>
      </c>
      <c r="M32" s="53">
        <v>0</v>
      </c>
      <c r="N32" s="53">
        <v>0</v>
      </c>
      <c r="O32" s="53">
        <v>0</v>
      </c>
      <c r="P32" s="53">
        <v>0</v>
      </c>
      <c r="Q32" s="53">
        <v>0</v>
      </c>
      <c r="R32" s="53">
        <v>0</v>
      </c>
      <c r="S32" s="53">
        <v>0</v>
      </c>
      <c r="T32" s="62">
        <v>0</v>
      </c>
    </row>
    <row r="33" spans="1:20" ht="93.75" customHeight="1" thickTop="1" thickBot="1" x14ac:dyDescent="0.25">
      <c r="A33" s="85"/>
      <c r="B33" s="88"/>
      <c r="C33" s="91"/>
      <c r="D33" s="114"/>
      <c r="E33" s="97"/>
      <c r="F33" s="88"/>
      <c r="G33" s="79"/>
      <c r="H33" s="108"/>
      <c r="I33" s="111">
        <f t="shared" ref="I33" si="3">SUM(K33:T33)</f>
        <v>1</v>
      </c>
      <c r="J33" s="54" t="s">
        <v>58</v>
      </c>
      <c r="K33" s="53">
        <v>1</v>
      </c>
      <c r="L33" s="53" t="s">
        <v>61</v>
      </c>
      <c r="M33" s="53" t="s">
        <v>61</v>
      </c>
      <c r="N33" s="53" t="s">
        <v>61</v>
      </c>
      <c r="O33" s="53" t="s">
        <v>61</v>
      </c>
      <c r="P33" s="53" t="s">
        <v>61</v>
      </c>
      <c r="Q33" s="53" t="s">
        <v>61</v>
      </c>
      <c r="R33" s="53" t="s">
        <v>61</v>
      </c>
      <c r="S33" s="53" t="s">
        <v>61</v>
      </c>
      <c r="T33" s="68" t="s">
        <v>61</v>
      </c>
    </row>
    <row r="34" spans="1:20" ht="60.75" customHeight="1" thickTop="1" thickBot="1" x14ac:dyDescent="0.25">
      <c r="A34" s="83" t="s">
        <v>128</v>
      </c>
      <c r="B34" s="86" t="s">
        <v>166</v>
      </c>
      <c r="C34" s="89" t="s">
        <v>231</v>
      </c>
      <c r="D34" s="143" t="s">
        <v>258</v>
      </c>
      <c r="E34" s="95" t="s">
        <v>66</v>
      </c>
      <c r="F34" s="146">
        <v>0</v>
      </c>
      <c r="G34" s="137">
        <v>0</v>
      </c>
      <c r="H34" s="139">
        <f t="shared" si="1"/>
        <v>0</v>
      </c>
      <c r="I34" s="109">
        <v>0</v>
      </c>
      <c r="J34" s="54" t="s">
        <v>20</v>
      </c>
      <c r="K34" s="53" t="s">
        <v>8</v>
      </c>
      <c r="L34" s="53" t="s">
        <v>57</v>
      </c>
      <c r="M34" s="53" t="s">
        <v>57</v>
      </c>
      <c r="N34" s="53" t="s">
        <v>57</v>
      </c>
      <c r="O34" s="53" t="s">
        <v>57</v>
      </c>
      <c r="P34" s="53" t="s">
        <v>57</v>
      </c>
      <c r="Q34" s="53" t="s">
        <v>57</v>
      </c>
      <c r="R34" s="53" t="s">
        <v>57</v>
      </c>
      <c r="S34" s="53" t="s">
        <v>57</v>
      </c>
      <c r="T34" s="68" t="s">
        <v>57</v>
      </c>
    </row>
    <row r="35" spans="1:20" ht="60.75" customHeight="1" thickTop="1" thickBot="1" x14ac:dyDescent="0.25">
      <c r="A35" s="84"/>
      <c r="B35" s="87"/>
      <c r="C35" s="90"/>
      <c r="D35" s="144"/>
      <c r="E35" s="96"/>
      <c r="F35" s="147"/>
      <c r="G35" s="138"/>
      <c r="H35" s="140"/>
      <c r="I35" s="110"/>
      <c r="J35" s="54" t="s">
        <v>51</v>
      </c>
      <c r="K35" s="53">
        <v>0</v>
      </c>
      <c r="L35" s="53">
        <v>0</v>
      </c>
      <c r="M35" s="53">
        <v>0</v>
      </c>
      <c r="N35" s="53">
        <v>0</v>
      </c>
      <c r="O35" s="53">
        <v>0</v>
      </c>
      <c r="P35" s="53">
        <v>0</v>
      </c>
      <c r="Q35" s="53">
        <v>0</v>
      </c>
      <c r="R35" s="53">
        <v>0</v>
      </c>
      <c r="S35" s="53">
        <v>0</v>
      </c>
      <c r="T35" s="62">
        <v>0</v>
      </c>
    </row>
    <row r="36" spans="1:20" ht="60.75" customHeight="1" thickTop="1" thickBot="1" x14ac:dyDescent="0.25">
      <c r="A36" s="85"/>
      <c r="B36" s="88"/>
      <c r="C36" s="91"/>
      <c r="D36" s="145"/>
      <c r="E36" s="97"/>
      <c r="F36" s="147"/>
      <c r="G36" s="138"/>
      <c r="H36" s="141"/>
      <c r="I36" s="111">
        <f t="shared" ref="I36" si="4">SUM(K36:T36)</f>
        <v>1</v>
      </c>
      <c r="J36" s="54" t="s">
        <v>58</v>
      </c>
      <c r="K36" s="63">
        <v>1</v>
      </c>
      <c r="L36" s="63" t="s">
        <v>164</v>
      </c>
      <c r="M36" s="63" t="s">
        <v>164</v>
      </c>
      <c r="N36" s="63" t="s">
        <v>164</v>
      </c>
      <c r="O36" s="63" t="s">
        <v>164</v>
      </c>
      <c r="P36" s="63" t="s">
        <v>164</v>
      </c>
      <c r="Q36" s="63" t="s">
        <v>164</v>
      </c>
      <c r="R36" s="63" t="s">
        <v>164</v>
      </c>
      <c r="S36" s="63" t="s">
        <v>164</v>
      </c>
      <c r="T36" s="64" t="s">
        <v>164</v>
      </c>
    </row>
    <row r="37" spans="1:20" ht="60.75" customHeight="1" thickTop="1" thickBot="1" x14ac:dyDescent="0.25">
      <c r="A37" s="83" t="s">
        <v>182</v>
      </c>
      <c r="B37" s="86" t="s">
        <v>196</v>
      </c>
      <c r="C37" s="89" t="s">
        <v>266</v>
      </c>
      <c r="D37" s="112" t="s">
        <v>155</v>
      </c>
      <c r="E37" s="115" t="s">
        <v>66</v>
      </c>
      <c r="F37" s="118" t="s">
        <v>193</v>
      </c>
      <c r="G37" s="121" t="s">
        <v>194</v>
      </c>
      <c r="H37" s="100">
        <v>0</v>
      </c>
      <c r="I37" s="80">
        <f>SUM(K39:T39)</f>
        <v>0</v>
      </c>
      <c r="J37" s="38" t="s">
        <v>20</v>
      </c>
      <c r="K37" s="59" t="s">
        <v>8</v>
      </c>
      <c r="L37" s="59" t="s">
        <v>57</v>
      </c>
      <c r="M37" s="59" t="s">
        <v>57</v>
      </c>
      <c r="N37" s="59" t="s">
        <v>57</v>
      </c>
      <c r="O37" s="59" t="s">
        <v>57</v>
      </c>
      <c r="P37" s="59" t="s">
        <v>57</v>
      </c>
      <c r="Q37" s="59" t="s">
        <v>57</v>
      </c>
      <c r="R37" s="59" t="s">
        <v>57</v>
      </c>
      <c r="S37" s="59" t="s">
        <v>57</v>
      </c>
      <c r="T37" s="59" t="s">
        <v>57</v>
      </c>
    </row>
    <row r="38" spans="1:20" ht="60.75" customHeight="1" thickTop="1" thickBot="1" x14ac:dyDescent="0.25">
      <c r="A38" s="84"/>
      <c r="B38" s="87"/>
      <c r="C38" s="90"/>
      <c r="D38" s="113"/>
      <c r="E38" s="116"/>
      <c r="F38" s="119"/>
      <c r="G38" s="122"/>
      <c r="H38" s="101"/>
      <c r="I38" s="81"/>
      <c r="J38" s="38" t="s">
        <v>51</v>
      </c>
      <c r="K38" s="40" t="str">
        <f>HLOOKUP('Contract Year 8 (Opt 1) -Detail'!K37,'Labor Categories_W_PRICES'!$B$4:$AJ$18,2,FALSE)</f>
        <v>Junior Technician (example)</v>
      </c>
      <c r="L38" s="40" t="e">
        <f>HLOOKUP('Contract Year 8 (Opt 1) -Detail'!L37,'Labor Categories_W_PRICES'!$B$4:$AJ$18,2,FALSE)</f>
        <v>#N/A</v>
      </c>
      <c r="M38" s="40" t="e">
        <f>HLOOKUP('Contract Year 8 (Opt 1) -Detail'!M37,'Labor Categories_W_PRICES'!$B$4:$AJ$18,2,FALSE)</f>
        <v>#N/A</v>
      </c>
      <c r="N38" s="40" t="e">
        <f>HLOOKUP('Contract Year 8 (Opt 1) -Detail'!N37,'Labor Categories_W_PRICES'!$B$4:$AJ$18,2,FALSE)</f>
        <v>#N/A</v>
      </c>
      <c r="O38" s="40" t="e">
        <f>HLOOKUP('Contract Year 8 (Opt 1) -Detail'!O37,'Labor Categories_W_PRICES'!$B$4:$AJ$18,2,FALSE)</f>
        <v>#N/A</v>
      </c>
      <c r="P38" s="40" t="e">
        <f>HLOOKUP('Contract Year 8 (Opt 1) -Detail'!P37,'Labor Categories_W_PRICES'!$B$4:$AJ$18,2,FALSE)</f>
        <v>#N/A</v>
      </c>
      <c r="Q38" s="40" t="e">
        <f>HLOOKUP('Contract Year 8 (Opt 1) -Detail'!Q37,'Labor Categories_W_PRICES'!$B$4:$AJ$18,2,FALSE)</f>
        <v>#N/A</v>
      </c>
      <c r="R38" s="40" t="e">
        <f>HLOOKUP('Contract Year 8 (Opt 1) -Detail'!R37,'Labor Categories_W_PRICES'!$B$4:$AJ$18,2,FALSE)</f>
        <v>#N/A</v>
      </c>
      <c r="S38" s="40" t="e">
        <f>HLOOKUP('Contract Year 8 (Opt 1) -Detail'!S37,'Labor Categories_W_PRICES'!$B$4:$AJ$18,2,FALSE)</f>
        <v>#N/A</v>
      </c>
      <c r="T38" s="40" t="e">
        <f>HLOOKUP('Contract Year 8 (Opt 1) -Detail'!T37,'Labor Categories_W_PRICES'!$B$4:$AJ$18,2,FALSE)</f>
        <v>#N/A</v>
      </c>
    </row>
    <row r="39" spans="1:20" ht="60.75" customHeight="1" thickTop="1" thickBot="1" x14ac:dyDescent="0.25">
      <c r="A39" s="85"/>
      <c r="B39" s="88" t="s">
        <v>155</v>
      </c>
      <c r="C39" s="91"/>
      <c r="D39" s="114"/>
      <c r="E39" s="117"/>
      <c r="F39" s="120"/>
      <c r="G39" s="123"/>
      <c r="H39" s="102"/>
      <c r="I39" s="82"/>
      <c r="J39" s="41" t="s">
        <v>58</v>
      </c>
      <c r="K39" s="59">
        <v>0</v>
      </c>
      <c r="L39" s="42" t="s">
        <v>164</v>
      </c>
      <c r="M39" s="42" t="s">
        <v>164</v>
      </c>
      <c r="N39" s="42" t="s">
        <v>164</v>
      </c>
      <c r="O39" s="42" t="s">
        <v>164</v>
      </c>
      <c r="P39" s="42" t="s">
        <v>164</v>
      </c>
      <c r="Q39" s="42" t="s">
        <v>164</v>
      </c>
      <c r="R39" s="42" t="s">
        <v>164</v>
      </c>
      <c r="S39" s="42" t="s">
        <v>164</v>
      </c>
      <c r="T39" s="42" t="s">
        <v>164</v>
      </c>
    </row>
    <row r="40" spans="1:20" ht="60.75" customHeight="1" thickTop="1" thickBot="1" x14ac:dyDescent="0.25">
      <c r="A40" s="83" t="s">
        <v>217</v>
      </c>
      <c r="B40" s="86" t="s">
        <v>162</v>
      </c>
      <c r="C40" s="89" t="s">
        <v>264</v>
      </c>
      <c r="D40" s="92" t="s">
        <v>155</v>
      </c>
      <c r="E40" s="95" t="s">
        <v>66</v>
      </c>
      <c r="F40" s="98">
        <v>1</v>
      </c>
      <c r="G40" s="100">
        <v>0</v>
      </c>
      <c r="H40" s="103">
        <f t="shared" ref="H40" si="5">F40*G40</f>
        <v>0</v>
      </c>
      <c r="I40" s="77">
        <f>SUM(K42:T42)</f>
        <v>0</v>
      </c>
      <c r="J40" s="38" t="s">
        <v>20</v>
      </c>
      <c r="K40" s="70" t="s">
        <v>8</v>
      </c>
      <c r="L40" s="70" t="s">
        <v>57</v>
      </c>
      <c r="M40" s="70" t="s">
        <v>57</v>
      </c>
      <c r="N40" s="70" t="s">
        <v>57</v>
      </c>
      <c r="O40" s="70" t="s">
        <v>57</v>
      </c>
      <c r="P40" s="70" t="s">
        <v>57</v>
      </c>
      <c r="Q40" s="70" t="s">
        <v>57</v>
      </c>
      <c r="R40" s="70" t="s">
        <v>57</v>
      </c>
      <c r="S40" s="70" t="s">
        <v>57</v>
      </c>
      <c r="T40" s="70" t="s">
        <v>57</v>
      </c>
    </row>
    <row r="41" spans="1:20" ht="60.75" customHeight="1" thickTop="1" thickBot="1" x14ac:dyDescent="0.25">
      <c r="A41" s="84"/>
      <c r="B41" s="87"/>
      <c r="C41" s="90"/>
      <c r="D41" s="93"/>
      <c r="E41" s="96"/>
      <c r="F41" s="98"/>
      <c r="G41" s="101"/>
      <c r="H41" s="104"/>
      <c r="I41" s="77"/>
      <c r="J41" s="38" t="s">
        <v>51</v>
      </c>
      <c r="K41" s="40" t="str">
        <f>HLOOKUP('Contract Year 8 (Opt 1) -Detail'!K40,'Labor Categories_W_PRICES'!$B$4:$AJ$18,2,FALSE)</f>
        <v>Junior Technician (example)</v>
      </c>
      <c r="L41" s="40" t="e">
        <f>HLOOKUP('Contract Year 8 (Opt 1) -Detail'!L40,'Labor Categories_W_PRICES'!$B$4:$AJ$18,2,FALSE)</f>
        <v>#N/A</v>
      </c>
      <c r="M41" s="40" t="e">
        <f>HLOOKUP('Contract Year 8 (Opt 1) -Detail'!M40,'Labor Categories_W_PRICES'!$B$4:$AJ$18,2,FALSE)</f>
        <v>#N/A</v>
      </c>
      <c r="N41" s="40" t="e">
        <f>HLOOKUP('Contract Year 8 (Opt 1) -Detail'!N40,'Labor Categories_W_PRICES'!$B$4:$AJ$18,2,FALSE)</f>
        <v>#N/A</v>
      </c>
      <c r="O41" s="40" t="e">
        <f>HLOOKUP('Contract Year 8 (Opt 1) -Detail'!O40,'Labor Categories_W_PRICES'!$B$4:$AJ$18,2,FALSE)</f>
        <v>#N/A</v>
      </c>
      <c r="P41" s="40" t="e">
        <f>HLOOKUP('Contract Year 8 (Opt 1) -Detail'!P40,'Labor Categories_W_PRICES'!$B$4:$AJ$18,2,FALSE)</f>
        <v>#N/A</v>
      </c>
      <c r="Q41" s="40" t="e">
        <f>HLOOKUP('Contract Year 8 (Opt 1) -Detail'!Q40,'Labor Categories_W_PRICES'!$B$4:$AJ$18,2,FALSE)</f>
        <v>#N/A</v>
      </c>
      <c r="R41" s="40" t="e">
        <f>HLOOKUP('Contract Year 8 (Opt 1) -Detail'!R40,'Labor Categories_W_PRICES'!$B$4:$AJ$18,2,FALSE)</f>
        <v>#N/A</v>
      </c>
      <c r="S41" s="40" t="e">
        <f>HLOOKUP('Contract Year 8 (Opt 1) -Detail'!S40,'Labor Categories_W_PRICES'!$B$4:$AJ$18,2,FALSE)</f>
        <v>#N/A</v>
      </c>
      <c r="T41" s="40" t="e">
        <f>HLOOKUP('Contract Year 8 (Opt 1) -Detail'!T40,'Labor Categories_W_PRICES'!$B$4:$AJ$18,2,FALSE)</f>
        <v>#N/A</v>
      </c>
    </row>
    <row r="42" spans="1:20" ht="60.75" customHeight="1" thickTop="1" thickBot="1" x14ac:dyDescent="0.25">
      <c r="A42" s="85"/>
      <c r="B42" s="88"/>
      <c r="C42" s="91" t="s">
        <v>155</v>
      </c>
      <c r="D42" s="94" t="s">
        <v>155</v>
      </c>
      <c r="E42" s="97"/>
      <c r="F42" s="99"/>
      <c r="G42" s="102"/>
      <c r="H42" s="105"/>
      <c r="I42" s="77"/>
      <c r="J42" s="41" t="s">
        <v>58</v>
      </c>
      <c r="K42" s="70">
        <v>0</v>
      </c>
      <c r="L42" s="42" t="s">
        <v>164</v>
      </c>
      <c r="M42" s="42" t="s">
        <v>164</v>
      </c>
      <c r="N42" s="42" t="s">
        <v>164</v>
      </c>
      <c r="O42" s="42" t="s">
        <v>164</v>
      </c>
      <c r="P42" s="42" t="s">
        <v>164</v>
      </c>
      <c r="Q42" s="42" t="s">
        <v>164</v>
      </c>
      <c r="R42" s="42" t="s">
        <v>164</v>
      </c>
      <c r="S42" s="42" t="s">
        <v>164</v>
      </c>
      <c r="T42" s="42" t="s">
        <v>164</v>
      </c>
    </row>
    <row r="43" spans="1:20" ht="15.75" thickBot="1" x14ac:dyDescent="0.25">
      <c r="A43" s="45"/>
      <c r="B43" s="35"/>
      <c r="C43" s="46"/>
      <c r="D43" s="35"/>
      <c r="E43" s="35"/>
      <c r="F43" s="46"/>
      <c r="G43" s="46"/>
      <c r="H43" s="35"/>
      <c r="I43" s="71"/>
      <c r="J43" s="72"/>
      <c r="K43" s="73"/>
      <c r="L43" s="74"/>
      <c r="M43" s="74"/>
      <c r="N43" s="74"/>
      <c r="O43" s="74"/>
      <c r="P43" s="74"/>
      <c r="Q43" s="74"/>
      <c r="R43" s="74"/>
      <c r="S43" s="74"/>
      <c r="T43" s="74"/>
    </row>
    <row r="44" spans="1:20" ht="33" customHeight="1" thickBot="1" x14ac:dyDescent="0.25">
      <c r="A44" s="31" t="s">
        <v>241</v>
      </c>
      <c r="B44" s="32" t="s">
        <v>236</v>
      </c>
      <c r="C44" s="32"/>
      <c r="D44" s="32"/>
      <c r="E44" s="32"/>
      <c r="F44" s="32"/>
      <c r="G44" s="32"/>
      <c r="H44" s="33">
        <f>SUM(H4:H42)</f>
        <v>0</v>
      </c>
      <c r="I44" s="34"/>
      <c r="K44" s="47"/>
      <c r="L44" s="48"/>
      <c r="M44" s="48"/>
      <c r="N44" s="48"/>
      <c r="O44" s="48"/>
      <c r="P44" s="48"/>
      <c r="Q44" s="48"/>
      <c r="R44" s="48"/>
      <c r="S44" s="48"/>
      <c r="T44" s="49"/>
    </row>
  </sheetData>
  <mergeCells count="127">
    <mergeCell ref="A1:H1"/>
    <mergeCell ref="A2:A3"/>
    <mergeCell ref="B2:B3"/>
    <mergeCell ref="C2:C3"/>
    <mergeCell ref="E2:E3"/>
    <mergeCell ref="F2:F3"/>
    <mergeCell ref="G2:G3"/>
    <mergeCell ref="H2:H3"/>
    <mergeCell ref="I2:I3"/>
    <mergeCell ref="J2:J3"/>
    <mergeCell ref="A4:A6"/>
    <mergeCell ref="B4:B6"/>
    <mergeCell ref="C4:C6"/>
    <mergeCell ref="D4:D6"/>
    <mergeCell ref="E4:E6"/>
    <mergeCell ref="F4:F6"/>
    <mergeCell ref="G4:G6"/>
    <mergeCell ref="H4:H6"/>
    <mergeCell ref="I4:I6"/>
    <mergeCell ref="A7:A9"/>
    <mergeCell ref="B7:B9"/>
    <mergeCell ref="C7:C9"/>
    <mergeCell ref="D7:D9"/>
    <mergeCell ref="E7:E9"/>
    <mergeCell ref="F7:F9"/>
    <mergeCell ref="G7:G9"/>
    <mergeCell ref="H7:H9"/>
    <mergeCell ref="I7:I9"/>
    <mergeCell ref="G10:G12"/>
    <mergeCell ref="H10:H12"/>
    <mergeCell ref="I10:I12"/>
    <mergeCell ref="A13:A15"/>
    <mergeCell ref="B13:B15"/>
    <mergeCell ref="C13:C15"/>
    <mergeCell ref="D13:D15"/>
    <mergeCell ref="E13:E15"/>
    <mergeCell ref="F13:F15"/>
    <mergeCell ref="G13:G15"/>
    <mergeCell ref="A10:A12"/>
    <mergeCell ref="B10:B12"/>
    <mergeCell ref="C10:C12"/>
    <mergeCell ref="D10:D12"/>
    <mergeCell ref="E10:E12"/>
    <mergeCell ref="F10:F12"/>
    <mergeCell ref="H13:H15"/>
    <mergeCell ref="I13:I15"/>
    <mergeCell ref="A16:A18"/>
    <mergeCell ref="B16:B18"/>
    <mergeCell ref="C16:C18"/>
    <mergeCell ref="D16:D18"/>
    <mergeCell ref="E16:E18"/>
    <mergeCell ref="F16:F18"/>
    <mergeCell ref="G16:G18"/>
    <mergeCell ref="H16:H18"/>
    <mergeCell ref="I16:I18"/>
    <mergeCell ref="A19:A21"/>
    <mergeCell ref="B19:B21"/>
    <mergeCell ref="C19:C21"/>
    <mergeCell ref="D19:D21"/>
    <mergeCell ref="E19:E21"/>
    <mergeCell ref="F19:F21"/>
    <mergeCell ref="G19:G21"/>
    <mergeCell ref="H19:H21"/>
    <mergeCell ref="I19:I21"/>
    <mergeCell ref="G22:G24"/>
    <mergeCell ref="H22:H24"/>
    <mergeCell ref="I22:I24"/>
    <mergeCell ref="A25:A27"/>
    <mergeCell ref="B25:B27"/>
    <mergeCell ref="C25:C27"/>
    <mergeCell ref="D25:D27"/>
    <mergeCell ref="E25:E27"/>
    <mergeCell ref="F25:F27"/>
    <mergeCell ref="G25:G27"/>
    <mergeCell ref="A22:A24"/>
    <mergeCell ref="B22:B24"/>
    <mergeCell ref="C22:C24"/>
    <mergeCell ref="D22:D24"/>
    <mergeCell ref="E22:E24"/>
    <mergeCell ref="F22:F24"/>
    <mergeCell ref="H25:H27"/>
    <mergeCell ref="I25:I27"/>
    <mergeCell ref="A28:A30"/>
    <mergeCell ref="B28:B30"/>
    <mergeCell ref="C28:C30"/>
    <mergeCell ref="D28:D30"/>
    <mergeCell ref="E28:E30"/>
    <mergeCell ref="F28:F30"/>
    <mergeCell ref="G28:G30"/>
    <mergeCell ref="H28:H30"/>
    <mergeCell ref="I28:I30"/>
    <mergeCell ref="A31:A33"/>
    <mergeCell ref="B31:B33"/>
    <mergeCell ref="C31:C33"/>
    <mergeCell ref="D31:D33"/>
    <mergeCell ref="E31:E33"/>
    <mergeCell ref="F31:F33"/>
    <mergeCell ref="G31:G33"/>
    <mergeCell ref="H31:H33"/>
    <mergeCell ref="I31:I33"/>
    <mergeCell ref="G34:G36"/>
    <mergeCell ref="H34:H36"/>
    <mergeCell ref="I34:I36"/>
    <mergeCell ref="A37:A39"/>
    <mergeCell ref="B37:B39"/>
    <mergeCell ref="C37:C39"/>
    <mergeCell ref="D37:D39"/>
    <mergeCell ref="E37:E39"/>
    <mergeCell ref="F37:F39"/>
    <mergeCell ref="G37:G39"/>
    <mergeCell ref="A34:A36"/>
    <mergeCell ref="B34:B36"/>
    <mergeCell ref="C34:C36"/>
    <mergeCell ref="D34:D36"/>
    <mergeCell ref="E34:E36"/>
    <mergeCell ref="F34:F36"/>
    <mergeCell ref="I40:I42"/>
    <mergeCell ref="H37:H39"/>
    <mergeCell ref="I37:I39"/>
    <mergeCell ref="A40:A42"/>
    <mergeCell ref="B40:B42"/>
    <mergeCell ref="C40:C42"/>
    <mergeCell ref="D40:D42"/>
    <mergeCell ref="E40:E42"/>
    <mergeCell ref="F40:F42"/>
    <mergeCell ref="G40:G42"/>
    <mergeCell ref="H40:H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CLIN 110000 Summary</vt:lpstr>
      <vt:lpstr>Contract Year 1 - Detail</vt:lpstr>
      <vt:lpstr>Contract Year 2 - Detail</vt:lpstr>
      <vt:lpstr>Contract Year 3 - Detail</vt:lpstr>
      <vt:lpstr>Contract Year 4 - Detail</vt:lpstr>
      <vt:lpstr>Contract Year 5 - Detail</vt:lpstr>
      <vt:lpstr>Contract Year 6 (Opt 1) -Detail</vt:lpstr>
      <vt:lpstr>Contract Year 7 (Opt 1) -Detail</vt:lpstr>
      <vt:lpstr>Contract Year 8 (Opt 1) -Detail</vt:lpstr>
      <vt:lpstr>Contract Year 9 (Opt 2) -Detail</vt:lpstr>
      <vt:lpstr>Contract Year 10 (Opt 2)-Detail</vt:lpstr>
      <vt:lpstr>CY 11-FAR 52.217-8 (6 mo exten)</vt:lpstr>
      <vt:lpstr>Labor Categories_W_PRICES</vt:lpstr>
    </vt:vector>
  </TitlesOfParts>
  <Company>General Services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PatrickCJacobsen</dc:creator>
  <cp:lastModifiedBy>TraceyTEmbry</cp:lastModifiedBy>
  <dcterms:created xsi:type="dcterms:W3CDTF">2015-09-17T16:00:06Z</dcterms:created>
  <dcterms:modified xsi:type="dcterms:W3CDTF">2016-11-08T18:05:21Z</dcterms:modified>
</cp:coreProperties>
</file>